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50" windowHeight="11640" activeTab="0"/>
  </bookViews>
  <sheets>
    <sheet name="Hind FitLine 02 01 12" sheetId="1" r:id="rId1"/>
  </sheets>
  <definedNames>
    <definedName name="_xlnm.Print_Area" localSheetId="0">'Hind FitLine 02 01 12'!$A$1:$J$69</definedName>
  </definedNames>
  <calcPr fullCalcOnLoad="1"/>
</workbook>
</file>

<file path=xl/sharedStrings.xml><?xml version="1.0" encoding="utf-8"?>
<sst xmlns="http://schemas.openxmlformats.org/spreadsheetml/2006/main" count="184" uniqueCount="152">
  <si>
    <t>EUR</t>
  </si>
  <si>
    <t>Nr</t>
  </si>
  <si>
    <t>Toode</t>
  </si>
  <si>
    <t>kogus</t>
  </si>
  <si>
    <t>punktid</t>
  </si>
  <si>
    <t>Kogus</t>
  </si>
  <si>
    <t>Summa</t>
  </si>
  <si>
    <t>FitLine Activize (hommikul)</t>
  </si>
  <si>
    <t>0708002</t>
  </si>
  <si>
    <t>FitLine Activize OXYPLUS</t>
  </si>
  <si>
    <t>175g</t>
  </si>
  <si>
    <t>0708009</t>
  </si>
  <si>
    <t>FitLine Activize OXYPLUS (3 kuuks)</t>
  </si>
  <si>
    <t>525g</t>
  </si>
  <si>
    <t>600g</t>
  </si>
  <si>
    <t>PowerCocktail (hommikul ja päeval)</t>
  </si>
  <si>
    <t>0705012</t>
  </si>
  <si>
    <t>FitLine Basics PLUS (päeval)</t>
  </si>
  <si>
    <t>0705002</t>
  </si>
  <si>
    <t>FitLine Basics PLUS</t>
  </si>
  <si>
    <t>9705015</t>
  </si>
  <si>
    <t>FitLine Basics PLUS 3×600g</t>
  </si>
  <si>
    <t>3 tk</t>
  </si>
  <si>
    <t>1 tk</t>
  </si>
  <si>
    <t>FitLine Restorate (õhtul)</t>
  </si>
  <si>
    <t>0702005</t>
  </si>
  <si>
    <t>FitLine Restorate D-vitamiin+raud</t>
  </si>
  <si>
    <t>200g</t>
  </si>
  <si>
    <t>0702006</t>
  </si>
  <si>
    <t>FitLine Restorate D-vitamiin</t>
  </si>
  <si>
    <t>0702008</t>
  </si>
  <si>
    <t>FitLine Restorate D-vitamiin+raud (3 kuuks)</t>
  </si>
  <si>
    <t>0702009</t>
  </si>
  <si>
    <t>FitLine Restorate D-vitamiin (3 kuuks)</t>
  </si>
  <si>
    <t>FitLine toidulisandid (vedelikud)</t>
  </si>
  <si>
    <t>0712021</t>
  </si>
  <si>
    <t>FitLine Isoflavoni Phytosolve</t>
  </si>
  <si>
    <t>100ml</t>
  </si>
  <si>
    <t>0712014</t>
  </si>
  <si>
    <t>FitLine Emusol Q10+E-vitamiin</t>
  </si>
  <si>
    <t>30ml</t>
  </si>
  <si>
    <t>50ml</t>
  </si>
  <si>
    <t>9712045</t>
  </si>
  <si>
    <t>Fitline Rakukaitse (raku toitained+immuunsuse tugevdaja)</t>
  </si>
  <si>
    <t>450g</t>
  </si>
  <si>
    <t>FitLine SPORT</t>
  </si>
  <si>
    <t>0703001</t>
  </si>
  <si>
    <t>FitLine Fitness-Drink toniseeriv spordijook</t>
  </si>
  <si>
    <t>0703002</t>
  </si>
  <si>
    <t>FitLine Fitness-Drink 1kg täitepakk</t>
  </si>
  <si>
    <t>1kg</t>
  </si>
  <si>
    <t>0709006</t>
  </si>
  <si>
    <t>FitLine Herbaslim (taimetee)</t>
  </si>
  <si>
    <t>100g</t>
  </si>
  <si>
    <t>FitLine Gourmet Shakes (kaalukontroll)</t>
  </si>
  <si>
    <t>0701012</t>
  </si>
  <si>
    <t>FitLine Gourmet Shake shokolaadimaitseline</t>
  </si>
  <si>
    <t>420g</t>
  </si>
  <si>
    <t>0701013</t>
  </si>
  <si>
    <t>FitLine Gourmet Shake vaniljemaitseline</t>
  </si>
  <si>
    <t>0701014</t>
  </si>
  <si>
    <t>FitLine Gourmet Shake maasikamaitseline</t>
  </si>
  <si>
    <t>FitLine Soija Shakes (kaalukontroll)</t>
  </si>
  <si>
    <t>0701015</t>
  </si>
  <si>
    <t>FitLine Soija-Capuccino Shake</t>
  </si>
  <si>
    <t>0701016</t>
  </si>
  <si>
    <t>FitLine Soija-Vanilje Shake</t>
  </si>
  <si>
    <t>FitLine Batoonid (kaalukontroll+suupisted)</t>
  </si>
  <si>
    <t>9711044</t>
  </si>
  <si>
    <t>FitLine Choco Slim (valge shok.batoon)</t>
  </si>
  <si>
    <t>5×45 g</t>
  </si>
  <si>
    <t>9711030</t>
  </si>
  <si>
    <t>FitLine Choco Slim</t>
  </si>
  <si>
    <t>9711003</t>
  </si>
  <si>
    <t>FitLine Sport Proteiin Ultra batoon</t>
  </si>
  <si>
    <t>5×40 g</t>
  </si>
  <si>
    <t>9709001</t>
  </si>
  <si>
    <t>FitLine ALL-in-1000-jogurt</t>
  </si>
  <si>
    <t>6×50,5 g</t>
  </si>
  <si>
    <t>0713001</t>
  </si>
  <si>
    <t>Jogurti valmistamise nõu</t>
  </si>
  <si>
    <t>1100006</t>
  </si>
  <si>
    <t>Jogurti valmistamise nõu sisemine osa</t>
  </si>
  <si>
    <t>FitLine kaalukontroll ja tselluliidihooldus</t>
  </si>
  <si>
    <t>0704002</t>
  </si>
  <si>
    <t>FitLine CC-Cel kapslid</t>
  </si>
  <si>
    <t>60tk</t>
  </si>
  <si>
    <t>125ml</t>
  </si>
  <si>
    <t>0712009</t>
  </si>
  <si>
    <t>60ml</t>
  </si>
  <si>
    <t>FitLine Deoral</t>
  </si>
  <si>
    <t>0704003</t>
  </si>
  <si>
    <t>FitLine Liigestele</t>
  </si>
  <si>
    <t>0709011</t>
  </si>
  <si>
    <t>270g</t>
  </si>
  <si>
    <t>SUMMA KOKKU</t>
  </si>
  <si>
    <t>Klient</t>
  </si>
  <si>
    <t>TP</t>
  </si>
  <si>
    <t>M</t>
  </si>
  <si>
    <t>PUNKTID</t>
  </si>
  <si>
    <t>PowerCoctail (A+B kottides)</t>
  </si>
  <si>
    <t>OXYBUILD -sisaldab stabiliseeritud hapnikku</t>
  </si>
  <si>
    <t>FitLine GELENK (Liigeste tervishoid)</t>
  </si>
  <si>
    <t>Zellschutz ANTIOXY (rakukaitse)</t>
  </si>
  <si>
    <t>Oxybuild vedel hapnik</t>
  </si>
  <si>
    <t>0712020</t>
  </si>
  <si>
    <t>Nano LUTEIN (silmade kaitse)</t>
  </si>
  <si>
    <t>FitLine DEORAL - sekundaarsed taimsed ained</t>
  </si>
  <si>
    <t>FitLine jogurt (All-in-1000-probio tasakaalustav)</t>
  </si>
  <si>
    <t>30 kapslit</t>
  </si>
  <si>
    <t>Südamepakett Omega-3 ja Q10</t>
  </si>
  <si>
    <t>FitLine Teed (kaalukontroll)</t>
  </si>
  <si>
    <t>FitLine Gourmet Shake Banaani</t>
  </si>
  <si>
    <t>0701023</t>
  </si>
  <si>
    <t>0708018</t>
  </si>
  <si>
    <t>FitLine Activize Lemongrass</t>
  </si>
  <si>
    <t>0709014</t>
  </si>
  <si>
    <t>FitLine UUS Omega 3+E+D3</t>
  </si>
  <si>
    <t>0708024</t>
  </si>
  <si>
    <t>0708025</t>
  </si>
  <si>
    <t>AC-Tea Punch</t>
  </si>
  <si>
    <t>FitLine Basics Sensitive</t>
  </si>
  <si>
    <t>30 pk</t>
  </si>
  <si>
    <t>0702048</t>
  </si>
  <si>
    <t>0702037</t>
  </si>
  <si>
    <t>FitLine Restorate D-vit (kottides) +raud</t>
  </si>
  <si>
    <t>30pk</t>
  </si>
  <si>
    <t>2 pdl</t>
  </si>
  <si>
    <t>0707006</t>
  </si>
  <si>
    <t>0707008</t>
  </si>
  <si>
    <t>FitLine Activize Sensitive Stevia</t>
  </si>
  <si>
    <t>FitLine Basics Plus Sensitive Stevia</t>
  </si>
  <si>
    <t>FitLine Restorate Sensitive Stevia</t>
  </si>
  <si>
    <t>Zellschutz ANTIOXY (rakukaitse) Stevia</t>
  </si>
  <si>
    <t>0704022</t>
  </si>
  <si>
    <t>FitLine ProShape (Amino)</t>
  </si>
  <si>
    <t>0703004</t>
  </si>
  <si>
    <t>FitLine Fitness-Drink toniseeriv spordijook Stevia</t>
  </si>
  <si>
    <t>0110031</t>
  </si>
  <si>
    <t>BeautyLine CC-Cel kehaemulsioon</t>
  </si>
  <si>
    <t>kompl</t>
  </si>
  <si>
    <t>FitLine CC-Cel kapslid+BL kehaemulsioon</t>
  </si>
  <si>
    <t>9700753</t>
  </si>
  <si>
    <t>0701025</t>
  </si>
  <si>
    <t>FitLine Gourmet Shake Kookos</t>
  </si>
  <si>
    <t>0701024</t>
  </si>
  <si>
    <t>FitLine Gourmet Shake Aprikoos</t>
  </si>
  <si>
    <t>0701026</t>
  </si>
  <si>
    <t>FitLine Gourmet Shake Roheline köögiv supp</t>
  </si>
  <si>
    <t>9705018</t>
  </si>
  <si>
    <t>0712033</t>
  </si>
  <si>
    <t>F I T L I N E    HINNAKIRI   al. 2.01.2012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</si>
</sst>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€-2]\ #,##0.00"/>
    <numFmt numFmtId="165" formatCode="#,##0.00\ &quot;kr&quot;"/>
    <numFmt numFmtId="166" formatCode="#,##0.0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</numFmts>
  <fonts count="59"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name val="Arial Narrow"/>
      <family val="2"/>
    </font>
    <font>
      <b/>
      <sz val="11"/>
      <color indexed="20"/>
      <name val="Arial Narrow"/>
      <family val="2"/>
    </font>
    <font>
      <b/>
      <sz val="11"/>
      <color indexed="12"/>
      <name val="Arial Narrow"/>
      <family val="2"/>
    </font>
    <font>
      <sz val="10"/>
      <color indexed="23"/>
      <name val="Arial"/>
      <family val="2"/>
    </font>
    <font>
      <sz val="11"/>
      <color indexed="23"/>
      <name val="Arial Narrow"/>
      <family val="2"/>
    </font>
    <font>
      <sz val="10"/>
      <color indexed="57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2" fillId="0" borderId="0" xfId="57" applyNumberFormat="1" applyFont="1" applyAlignment="1">
      <alignment vertical="top"/>
      <protection/>
    </xf>
    <xf numFmtId="49" fontId="0" fillId="0" borderId="0" xfId="57" applyNumberFormat="1" applyAlignment="1">
      <alignment wrapText="1"/>
      <protection/>
    </xf>
    <xf numFmtId="0" fontId="0" fillId="0" borderId="0" xfId="57">
      <alignment/>
      <protection/>
    </xf>
    <xf numFmtId="0" fontId="0" fillId="0" borderId="0" xfId="57" applyFont="1" applyAlignment="1">
      <alignment horizontal="center"/>
      <protection/>
    </xf>
    <xf numFmtId="2" fontId="3" fillId="0" borderId="0" xfId="57" applyNumberFormat="1" applyFont="1" applyAlignment="1">
      <alignment horizontal="right"/>
      <protection/>
    </xf>
    <xf numFmtId="0" fontId="0" fillId="0" borderId="0" xfId="57" applyFont="1">
      <alignment/>
      <protection/>
    </xf>
    <xf numFmtId="49" fontId="0" fillId="0" borderId="10" xfId="57" applyNumberFormat="1" applyFont="1" applyBorder="1">
      <alignment/>
      <protection/>
    </xf>
    <xf numFmtId="49" fontId="0" fillId="0" borderId="10" xfId="57" applyNumberFormat="1" applyFont="1" applyBorder="1" applyAlignment="1">
      <alignment wrapText="1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49" fontId="0" fillId="0" borderId="0" xfId="57" applyNumberFormat="1" applyFont="1" applyBorder="1">
      <alignment/>
      <protection/>
    </xf>
    <xf numFmtId="49" fontId="0" fillId="0" borderId="0" xfId="57" applyNumberFormat="1" applyFont="1" applyBorder="1" applyAlignment="1">
      <alignment wrapText="1"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49" fontId="5" fillId="0" borderId="0" xfId="57" applyNumberFormat="1" applyFont="1" applyAlignment="1">
      <alignment vertical="top"/>
      <protection/>
    </xf>
    <xf numFmtId="49" fontId="5" fillId="0" borderId="0" xfId="57" applyNumberFormat="1" applyFont="1" applyAlignment="1">
      <alignment wrapText="1"/>
      <protection/>
    </xf>
    <xf numFmtId="0" fontId="5" fillId="0" borderId="0" xfId="57" applyFont="1">
      <alignment/>
      <protection/>
    </xf>
    <xf numFmtId="2" fontId="0" fillId="0" borderId="0" xfId="57" applyNumberFormat="1" applyFont="1">
      <alignment/>
      <protection/>
    </xf>
    <xf numFmtId="49" fontId="0" fillId="0" borderId="0" xfId="57" applyNumberFormat="1" applyFont="1" applyBorder="1" applyAlignment="1">
      <alignment vertical="top"/>
      <protection/>
    </xf>
    <xf numFmtId="49" fontId="0" fillId="33" borderId="0" xfId="57" applyNumberFormat="1" applyFont="1" applyFill="1" applyBorder="1" applyAlignment="1">
      <alignment wrapText="1"/>
      <protection/>
    </xf>
    <xf numFmtId="0" fontId="0" fillId="0" borderId="0" xfId="57" applyBorder="1">
      <alignment/>
      <protection/>
    </xf>
    <xf numFmtId="0" fontId="0" fillId="33" borderId="0" xfId="57" applyFont="1" applyFill="1" applyBorder="1" applyAlignment="1">
      <alignment horizontal="center"/>
      <protection/>
    </xf>
    <xf numFmtId="2" fontId="0" fillId="0" borderId="0" xfId="57" applyNumberFormat="1" applyFont="1" applyBorder="1">
      <alignment/>
      <protection/>
    </xf>
    <xf numFmtId="49" fontId="0" fillId="0" borderId="11" xfId="57" applyNumberFormat="1" applyFont="1" applyBorder="1" applyAlignment="1">
      <alignment vertical="top"/>
      <protection/>
    </xf>
    <xf numFmtId="49" fontId="0" fillId="0" borderId="11" xfId="57" applyNumberFormat="1" applyBorder="1" applyAlignment="1">
      <alignment wrapText="1"/>
      <protection/>
    </xf>
    <xf numFmtId="0" fontId="0" fillId="0" borderId="11" xfId="57" applyBorder="1">
      <alignment/>
      <protection/>
    </xf>
    <xf numFmtId="0" fontId="0" fillId="0" borderId="11" xfId="57" applyFont="1" applyBorder="1" applyAlignment="1">
      <alignment horizontal="center"/>
      <protection/>
    </xf>
    <xf numFmtId="2" fontId="0" fillId="0" borderId="11" xfId="57" applyNumberFormat="1" applyFont="1" applyBorder="1">
      <alignment/>
      <protection/>
    </xf>
    <xf numFmtId="49" fontId="0" fillId="0" borderId="0" xfId="57" applyNumberFormat="1" applyFont="1" applyAlignment="1">
      <alignment vertical="top"/>
      <protection/>
    </xf>
    <xf numFmtId="49" fontId="0" fillId="33" borderId="0" xfId="57" applyNumberFormat="1" applyFont="1" applyFill="1" applyAlignment="1">
      <alignment wrapText="1"/>
      <protection/>
    </xf>
    <xf numFmtId="0" fontId="0" fillId="33" borderId="0" xfId="57" applyFont="1" applyFill="1" applyAlignment="1">
      <alignment horizontal="center"/>
      <protection/>
    </xf>
    <xf numFmtId="0" fontId="0" fillId="0" borderId="11" xfId="57" applyFont="1" applyBorder="1">
      <alignment/>
      <protection/>
    </xf>
    <xf numFmtId="49" fontId="0" fillId="0" borderId="0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center" vertical="center"/>
      <protection/>
    </xf>
    <xf numFmtId="2" fontId="0" fillId="0" borderId="0" xfId="57" applyNumberFormat="1" applyFont="1" applyBorder="1" applyAlignment="1">
      <alignment vertical="center"/>
      <protection/>
    </xf>
    <xf numFmtId="49" fontId="5" fillId="0" borderId="0" xfId="57" applyNumberFormat="1" applyFont="1" applyAlignment="1">
      <alignment/>
      <protection/>
    </xf>
    <xf numFmtId="0" fontId="5" fillId="0" borderId="0" xfId="57" applyFont="1" applyAlignment="1">
      <alignment/>
      <protection/>
    </xf>
    <xf numFmtId="2" fontId="0" fillId="0" borderId="0" xfId="57" applyNumberFormat="1" applyFont="1" applyAlignment="1">
      <alignment/>
      <protection/>
    </xf>
    <xf numFmtId="0" fontId="0" fillId="0" borderId="0" xfId="57" applyFont="1" applyAlignment="1">
      <alignment/>
      <protection/>
    </xf>
    <xf numFmtId="2" fontId="7" fillId="0" borderId="12" xfId="57" applyNumberFormat="1" applyFont="1" applyBorder="1">
      <alignment/>
      <protection/>
    </xf>
    <xf numFmtId="0" fontId="7" fillId="0" borderId="0" xfId="57" applyFont="1">
      <alignment/>
      <protection/>
    </xf>
    <xf numFmtId="49" fontId="0" fillId="0" borderId="0" xfId="57" applyNumberFormat="1">
      <alignment/>
      <protection/>
    </xf>
    <xf numFmtId="49" fontId="0" fillId="34" borderId="13" xfId="57" applyNumberFormat="1" applyFill="1" applyBorder="1" applyAlignment="1">
      <alignment wrapText="1"/>
      <protection/>
    </xf>
    <xf numFmtId="0" fontId="0" fillId="34" borderId="13" xfId="57" applyFont="1" applyFill="1" applyBorder="1" applyAlignment="1">
      <alignment horizontal="center"/>
      <protection/>
    </xf>
    <xf numFmtId="49" fontId="0" fillId="34" borderId="13" xfId="57" applyNumberFormat="1" applyFont="1" applyFill="1" applyBorder="1" applyAlignment="1">
      <alignment wrapText="1"/>
      <protection/>
    </xf>
    <xf numFmtId="9" fontId="8" fillId="0" borderId="0" xfId="57" applyNumberFormat="1" applyFont="1" applyBorder="1" applyAlignment="1">
      <alignment horizontal="center" wrapText="1"/>
      <protection/>
    </xf>
    <xf numFmtId="2" fontId="8" fillId="0" borderId="0" xfId="57" applyNumberFormat="1" applyFont="1" applyAlignment="1">
      <alignment horizontal="center"/>
      <protection/>
    </xf>
    <xf numFmtId="2" fontId="8" fillId="0" borderId="0" xfId="57" applyNumberFormat="1" applyFont="1" applyAlignment="1">
      <alignment horizontal="right"/>
      <protection/>
    </xf>
    <xf numFmtId="2" fontId="10" fillId="0" borderId="0" xfId="57" applyNumberFormat="1" applyFont="1">
      <alignment/>
      <protection/>
    </xf>
    <xf numFmtId="2" fontId="4" fillId="0" borderId="0" xfId="57" applyNumberFormat="1" applyFont="1">
      <alignment/>
      <protection/>
    </xf>
    <xf numFmtId="2" fontId="10" fillId="0" borderId="14" xfId="57" applyNumberFormat="1" applyFont="1" applyBorder="1" applyAlignment="1">
      <alignment horizontal="center"/>
      <protection/>
    </xf>
    <xf numFmtId="2" fontId="11" fillId="0" borderId="0" xfId="57" applyNumberFormat="1" applyFont="1" applyAlignment="1">
      <alignment horizontal="right"/>
      <protection/>
    </xf>
    <xf numFmtId="9" fontId="11" fillId="0" borderId="0" xfId="57" applyNumberFormat="1" applyFont="1" applyBorder="1" applyAlignment="1">
      <alignment horizontal="center" wrapText="1"/>
      <protection/>
    </xf>
    <xf numFmtId="2" fontId="11" fillId="0" borderId="0" xfId="57" applyNumberFormat="1" applyFont="1" applyAlignment="1">
      <alignment horizontal="center"/>
      <protection/>
    </xf>
    <xf numFmtId="2" fontId="13" fillId="0" borderId="0" xfId="57" applyNumberFormat="1" applyFont="1">
      <alignment/>
      <protection/>
    </xf>
    <xf numFmtId="2" fontId="13" fillId="0" borderId="14" xfId="57" applyNumberFormat="1" applyFont="1" applyBorder="1" applyAlignment="1">
      <alignment horizontal="center"/>
      <protection/>
    </xf>
    <xf numFmtId="2" fontId="12" fillId="0" borderId="0" xfId="57" applyNumberFormat="1" applyFont="1">
      <alignment/>
      <protection/>
    </xf>
    <xf numFmtId="3" fontId="8" fillId="0" borderId="0" xfId="57" applyNumberFormat="1" applyFont="1" applyBorder="1" applyAlignment="1">
      <alignment horizontal="center"/>
      <protection/>
    </xf>
    <xf numFmtId="3" fontId="3" fillId="0" borderId="0" xfId="57" applyNumberFormat="1" applyFont="1" applyAlignment="1">
      <alignment horizontal="center"/>
      <protection/>
    </xf>
    <xf numFmtId="3" fontId="9" fillId="0" borderId="0" xfId="57" applyNumberFormat="1" applyFont="1" applyAlignment="1">
      <alignment horizontal="center"/>
      <protection/>
    </xf>
    <xf numFmtId="3" fontId="6" fillId="0" borderId="0" xfId="57" applyNumberFormat="1" applyFont="1" applyBorder="1" applyAlignment="1">
      <alignment horizontal="center"/>
      <protection/>
    </xf>
    <xf numFmtId="3" fontId="6" fillId="0" borderId="11" xfId="57" applyNumberFormat="1" applyFont="1" applyBorder="1" applyAlignment="1">
      <alignment horizontal="center"/>
      <protection/>
    </xf>
    <xf numFmtId="3" fontId="6" fillId="0" borderId="0" xfId="57" applyNumberFormat="1" applyFont="1" applyAlignment="1">
      <alignment horizontal="center"/>
      <protection/>
    </xf>
    <xf numFmtId="3" fontId="6" fillId="0" borderId="0" xfId="57" applyNumberFormat="1" applyFont="1" applyBorder="1" applyAlignment="1">
      <alignment horizontal="center" vertical="center"/>
      <protection/>
    </xf>
    <xf numFmtId="3" fontId="0" fillId="0" borderId="0" xfId="57" applyNumberFormat="1" applyFont="1" applyAlignment="1">
      <alignment horizontal="center"/>
      <protection/>
    </xf>
    <xf numFmtId="4" fontId="12" fillId="0" borderId="0" xfId="57" applyNumberFormat="1" applyFont="1" applyBorder="1">
      <alignment/>
      <protection/>
    </xf>
    <xf numFmtId="4" fontId="4" fillId="0" borderId="0" xfId="57" applyNumberFormat="1" applyFont="1" applyBorder="1">
      <alignment/>
      <protection/>
    </xf>
    <xf numFmtId="4" fontId="12" fillId="0" borderId="11" xfId="57" applyNumberFormat="1" applyFont="1" applyBorder="1">
      <alignment/>
      <protection/>
    </xf>
    <xf numFmtId="4" fontId="12" fillId="0" borderId="0" xfId="57" applyNumberFormat="1" applyFont="1">
      <alignment/>
      <protection/>
    </xf>
    <xf numFmtId="4" fontId="4" fillId="0" borderId="0" xfId="57" applyNumberFormat="1" applyFont="1">
      <alignment/>
      <protection/>
    </xf>
    <xf numFmtId="4" fontId="15" fillId="0" borderId="12" xfId="57" applyNumberFormat="1" applyFont="1" applyBorder="1">
      <alignment/>
      <protection/>
    </xf>
    <xf numFmtId="2" fontId="17" fillId="0" borderId="0" xfId="57" applyNumberFormat="1" applyFont="1" applyAlignment="1">
      <alignment horizontal="right"/>
      <protection/>
    </xf>
    <xf numFmtId="2" fontId="17" fillId="0" borderId="0" xfId="57" applyNumberFormat="1" applyFont="1" applyBorder="1" applyAlignment="1">
      <alignment horizontal="center"/>
      <protection/>
    </xf>
    <xf numFmtId="2" fontId="17" fillId="0" borderId="0" xfId="57" applyNumberFormat="1" applyFont="1">
      <alignment/>
      <protection/>
    </xf>
    <xf numFmtId="3" fontId="14" fillId="0" borderId="15" xfId="57" applyNumberFormat="1" applyFont="1" applyBorder="1" applyAlignment="1">
      <alignment horizontal="center"/>
      <protection/>
    </xf>
    <xf numFmtId="49" fontId="7" fillId="0" borderId="12" xfId="57" applyNumberFormat="1" applyFont="1" applyBorder="1" applyAlignment="1">
      <alignment horizontal="right"/>
      <protection/>
    </xf>
    <xf numFmtId="49" fontId="7" fillId="0" borderId="0" xfId="57" applyNumberFormat="1" applyFont="1" applyBorder="1">
      <alignment/>
      <protection/>
    </xf>
    <xf numFmtId="0" fontId="7" fillId="0" borderId="12" xfId="57" applyFont="1" applyBorder="1" applyAlignment="1">
      <alignment horizontal="right"/>
      <protection/>
    </xf>
    <xf numFmtId="167" fontId="7" fillId="0" borderId="12" xfId="57" applyNumberFormat="1" applyFont="1" applyBorder="1" applyAlignment="1">
      <alignment horizontal="center"/>
      <protection/>
    </xf>
    <xf numFmtId="49" fontId="0" fillId="0" borderId="11" xfId="57" applyNumberFormat="1" applyFont="1" applyBorder="1" applyAlignment="1">
      <alignment wrapText="1"/>
      <protection/>
    </xf>
    <xf numFmtId="49" fontId="0" fillId="0" borderId="0" xfId="57" applyNumberFormat="1" applyFont="1" applyAlignment="1">
      <alignment wrapText="1"/>
      <protection/>
    </xf>
    <xf numFmtId="49" fontId="0" fillId="0" borderId="0" xfId="57" applyNumberFormat="1" applyBorder="1" applyAlignment="1">
      <alignment wrapText="1"/>
      <protection/>
    </xf>
    <xf numFmtId="167" fontId="19" fillId="0" borderId="0" xfId="57" applyNumberFormat="1" applyFont="1">
      <alignment/>
      <protection/>
    </xf>
    <xf numFmtId="167" fontId="19" fillId="0" borderId="0" xfId="57" applyNumberFormat="1" applyFont="1" applyBorder="1">
      <alignment/>
      <protection/>
    </xf>
    <xf numFmtId="167" fontId="20" fillId="0" borderId="0" xfId="57" applyNumberFormat="1" applyFont="1">
      <alignment/>
      <protection/>
    </xf>
    <xf numFmtId="49" fontId="0" fillId="0" borderId="16" xfId="57" applyNumberFormat="1" applyFont="1" applyBorder="1" applyAlignment="1">
      <alignment vertical="top"/>
      <protection/>
    </xf>
    <xf numFmtId="0" fontId="0" fillId="0" borderId="16" xfId="57" applyFont="1" applyBorder="1">
      <alignment/>
      <protection/>
    </xf>
    <xf numFmtId="0" fontId="0" fillId="0" borderId="16" xfId="57" applyFont="1" applyBorder="1" applyAlignment="1">
      <alignment horizontal="center"/>
      <protection/>
    </xf>
    <xf numFmtId="2" fontId="0" fillId="0" borderId="16" xfId="57" applyNumberFormat="1" applyFont="1" applyBorder="1">
      <alignment/>
      <protection/>
    </xf>
    <xf numFmtId="3" fontId="6" fillId="0" borderId="16" xfId="57" applyNumberFormat="1" applyFont="1" applyBorder="1" applyAlignment="1">
      <alignment horizontal="center"/>
      <protection/>
    </xf>
    <xf numFmtId="49" fontId="0" fillId="0" borderId="16" xfId="57" applyNumberFormat="1" applyFont="1" applyBorder="1" applyAlignment="1">
      <alignment wrapText="1"/>
      <protection/>
    </xf>
    <xf numFmtId="49" fontId="0" fillId="0" borderId="0" xfId="57" applyNumberFormat="1" applyFont="1" applyFill="1" applyBorder="1" applyAlignment="1">
      <alignment wrapText="1"/>
      <protection/>
    </xf>
    <xf numFmtId="0" fontId="0" fillId="0" borderId="0" xfId="57" applyFont="1" applyFill="1" applyBorder="1" applyAlignment="1">
      <alignment horizontal="center"/>
      <protection/>
    </xf>
    <xf numFmtId="49" fontId="0" fillId="0" borderId="0" xfId="57" applyNumberFormat="1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4" fontId="16" fillId="0" borderId="12" xfId="57" applyNumberFormat="1" applyFont="1" applyBorder="1">
      <alignment/>
      <protection/>
    </xf>
    <xf numFmtId="4" fontId="4" fillId="0" borderId="11" xfId="57" applyNumberFormat="1" applyFont="1" applyBorder="1">
      <alignment/>
      <protection/>
    </xf>
    <xf numFmtId="166" fontId="17" fillId="0" borderId="0" xfId="57" applyNumberFormat="1" applyFont="1">
      <alignment/>
      <protection/>
    </xf>
    <xf numFmtId="166" fontId="17" fillId="0" borderId="0" xfId="57" applyNumberFormat="1" applyFont="1" applyBorder="1">
      <alignment/>
      <protection/>
    </xf>
    <xf numFmtId="166" fontId="18" fillId="0" borderId="0" xfId="57" applyNumberFormat="1" applyFont="1">
      <alignment/>
      <protection/>
    </xf>
    <xf numFmtId="167" fontId="7" fillId="0" borderId="12" xfId="57" applyNumberFormat="1" applyFont="1" applyBorder="1">
      <alignment/>
      <protection/>
    </xf>
    <xf numFmtId="49" fontId="0" fillId="0" borderId="0" xfId="57" applyNumberFormat="1" applyFont="1" applyFill="1" applyAlignment="1">
      <alignment vertical="top"/>
      <protection/>
    </xf>
    <xf numFmtId="49" fontId="0" fillId="0" borderId="0" xfId="57" applyNumberFormat="1" applyFill="1" applyBorder="1" applyAlignment="1">
      <alignment wrapText="1"/>
      <protection/>
    </xf>
    <xf numFmtId="2" fontId="0" fillId="0" borderId="0" xfId="57" applyNumberFormat="1" applyFont="1" applyFill="1">
      <alignment/>
      <protection/>
    </xf>
    <xf numFmtId="2" fontId="0" fillId="0" borderId="0" xfId="57" applyNumberFormat="1" applyFont="1" applyFill="1" applyBorder="1">
      <alignment/>
      <protection/>
    </xf>
    <xf numFmtId="3" fontId="6" fillId="0" borderId="0" xfId="57" applyNumberFormat="1" applyFont="1" applyFill="1" applyAlignment="1">
      <alignment horizontal="center"/>
      <protection/>
    </xf>
    <xf numFmtId="4" fontId="12" fillId="0" borderId="0" xfId="57" applyNumberFormat="1" applyFont="1" applyFill="1" applyBorder="1">
      <alignment/>
      <protection/>
    </xf>
    <xf numFmtId="167" fontId="19" fillId="0" borderId="0" xfId="57" applyNumberFormat="1" applyFont="1" applyFill="1">
      <alignment/>
      <protection/>
    </xf>
    <xf numFmtId="0" fontId="0" fillId="0" borderId="0" xfId="57" applyFill="1">
      <alignment/>
      <protection/>
    </xf>
    <xf numFmtId="49" fontId="0" fillId="0" borderId="11" xfId="57" applyNumberFormat="1" applyFont="1" applyFill="1" applyBorder="1" applyAlignment="1">
      <alignment wrapText="1"/>
      <protection/>
    </xf>
    <xf numFmtId="0" fontId="0" fillId="0" borderId="11" xfId="57" applyFont="1" applyFill="1" applyBorder="1" applyAlignment="1">
      <alignment horizontal="center"/>
      <protection/>
    </xf>
    <xf numFmtId="166" fontId="17" fillId="0" borderId="11" xfId="57" applyNumberFormat="1" applyFont="1" applyBorder="1">
      <alignment/>
      <protection/>
    </xf>
    <xf numFmtId="167" fontId="19" fillId="0" borderId="11" xfId="57" applyNumberFormat="1" applyFont="1" applyBorder="1">
      <alignment/>
      <protection/>
    </xf>
    <xf numFmtId="0" fontId="0" fillId="0" borderId="11" xfId="57" applyFont="1" applyBorder="1" applyAlignment="1">
      <alignment vertical="center"/>
      <protection/>
    </xf>
    <xf numFmtId="49" fontId="0" fillId="0" borderId="11" xfId="57" applyNumberFormat="1" applyFont="1" applyBorder="1" applyAlignment="1">
      <alignment vertical="center"/>
      <protection/>
    </xf>
    <xf numFmtId="2" fontId="0" fillId="0" borderId="17" xfId="57" applyNumberFormat="1" applyFont="1" applyBorder="1" applyAlignment="1">
      <alignment horizontal="center" wrapText="1"/>
      <protection/>
    </xf>
    <xf numFmtId="2" fontId="0" fillId="0" borderId="18" xfId="57" applyNumberFormat="1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tLine HINNAKIRI_e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140625" defaultRowHeight="12.75" outlineLevelRow="1" outlineLevelCol="1"/>
  <cols>
    <col min="1" max="1" width="9.140625" style="43" customWidth="1"/>
    <col min="2" max="2" width="41.8515625" style="2" customWidth="1"/>
    <col min="3" max="3" width="7.421875" style="3" customWidth="1"/>
    <col min="4" max="4" width="7.00390625" style="4" customWidth="1"/>
    <col min="5" max="6" width="7.140625" style="18" customWidth="1"/>
    <col min="7" max="7" width="7.140625" style="18" customWidth="1" outlineLevel="1"/>
    <col min="8" max="8" width="5.28125" style="66" bestFit="1" customWidth="1"/>
    <col min="9" max="9" width="10.8515625" style="56" hidden="1" customWidth="1" outlineLevel="1"/>
    <col min="10" max="10" width="8.28125" style="50" customWidth="1" collapsed="1"/>
    <col min="11" max="11" width="7.57421875" style="75" customWidth="1"/>
    <col min="12" max="12" width="9.140625" style="84" customWidth="1"/>
    <col min="13" max="31" width="9.140625" style="6" customWidth="1"/>
    <col min="32" max="16384" width="9.140625" style="3" customWidth="1"/>
  </cols>
  <sheetData>
    <row r="1" spans="1:11" ht="27.75" customHeight="1">
      <c r="A1" s="1" t="s">
        <v>151</v>
      </c>
      <c r="E1" s="5" t="s">
        <v>0</v>
      </c>
      <c r="F1" s="5" t="s">
        <v>0</v>
      </c>
      <c r="G1" s="5" t="s">
        <v>0</v>
      </c>
      <c r="H1" s="60"/>
      <c r="I1" s="53" t="s">
        <v>0</v>
      </c>
      <c r="J1" s="49" t="s">
        <v>0</v>
      </c>
      <c r="K1" s="73"/>
    </row>
    <row r="2" spans="1:11" ht="15.75" customHeight="1">
      <c r="A2" s="7" t="s">
        <v>1</v>
      </c>
      <c r="B2" s="8" t="s">
        <v>2</v>
      </c>
      <c r="C2" s="9" t="s">
        <v>3</v>
      </c>
      <c r="D2" s="10" t="s">
        <v>4</v>
      </c>
      <c r="E2" s="118"/>
      <c r="F2" s="119"/>
      <c r="G2" s="119"/>
      <c r="H2" s="76" t="s">
        <v>5</v>
      </c>
      <c r="I2" s="57" t="s">
        <v>6</v>
      </c>
      <c r="J2" s="52" t="s">
        <v>6</v>
      </c>
      <c r="K2" s="74"/>
    </row>
    <row r="3" spans="1:11" ht="12.75" outlineLevel="1">
      <c r="A3" s="11"/>
      <c r="B3" s="12"/>
      <c r="C3" s="13"/>
      <c r="D3" s="14"/>
      <c r="E3" s="47">
        <v>1</v>
      </c>
      <c r="F3" s="47">
        <v>0.8</v>
      </c>
      <c r="G3" s="47">
        <v>0.7</v>
      </c>
      <c r="H3" s="59"/>
      <c r="I3" s="54">
        <v>1</v>
      </c>
      <c r="J3" s="47">
        <v>0.8</v>
      </c>
      <c r="K3" s="74"/>
    </row>
    <row r="4" spans="1:31" s="17" customFormat="1" ht="15.75">
      <c r="A4" s="15" t="s">
        <v>7</v>
      </c>
      <c r="B4" s="16"/>
      <c r="D4" s="4"/>
      <c r="E4" s="48" t="s">
        <v>96</v>
      </c>
      <c r="F4" s="48" t="s">
        <v>97</v>
      </c>
      <c r="G4" s="48" t="s">
        <v>98</v>
      </c>
      <c r="H4" s="61"/>
      <c r="I4" s="55" t="s">
        <v>96</v>
      </c>
      <c r="J4" s="48" t="s">
        <v>97</v>
      </c>
      <c r="K4" s="75"/>
      <c r="L4" s="84" t="s">
        <v>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12" ht="12.75">
      <c r="A5" s="19" t="s">
        <v>8</v>
      </c>
      <c r="B5" s="20" t="s">
        <v>9</v>
      </c>
      <c r="C5" s="21" t="s">
        <v>10</v>
      </c>
      <c r="D5" s="22">
        <v>32</v>
      </c>
      <c r="E5" s="23">
        <v>35.99</v>
      </c>
      <c r="F5" s="23">
        <f>ROUND($E5*F$3,2)</f>
        <v>28.79</v>
      </c>
      <c r="G5" s="23">
        <f>ROUND($E5*G$3,2)</f>
        <v>25.19</v>
      </c>
      <c r="H5" s="62"/>
      <c r="I5" s="67">
        <f>+$H5*E5</f>
        <v>0</v>
      </c>
      <c r="J5" s="68">
        <f>F5*H5</f>
        <v>0</v>
      </c>
      <c r="K5" s="100">
        <f>+J5-I5</f>
        <v>0</v>
      </c>
      <c r="L5" s="84">
        <f aca="true" t="shared" si="0" ref="L5:L23">+D5*H5</f>
        <v>0</v>
      </c>
    </row>
    <row r="6" spans="1:12" ht="12.75">
      <c r="A6" s="19" t="s">
        <v>118</v>
      </c>
      <c r="B6" s="93" t="s">
        <v>130</v>
      </c>
      <c r="C6" s="13" t="s">
        <v>10</v>
      </c>
      <c r="D6" s="94">
        <v>32</v>
      </c>
      <c r="E6" s="23">
        <v>36.95</v>
      </c>
      <c r="F6" s="23">
        <f>ROUND($E6*F$3,2)</f>
        <v>29.56</v>
      </c>
      <c r="G6" s="23">
        <f>ROUND($E6*G$3,2)</f>
        <v>25.87</v>
      </c>
      <c r="H6" s="62"/>
      <c r="I6" s="67">
        <f>+$H6*E6</f>
        <v>0</v>
      </c>
      <c r="J6" s="68">
        <f>F6*H6</f>
        <v>0</v>
      </c>
      <c r="K6" s="100">
        <f>+J6-I6</f>
        <v>0</v>
      </c>
      <c r="L6" s="84">
        <f t="shared" si="0"/>
        <v>0</v>
      </c>
    </row>
    <row r="7" spans="1:31" s="21" customFormat="1" ht="12.75">
      <c r="A7" s="19" t="s">
        <v>11</v>
      </c>
      <c r="B7" s="83" t="s">
        <v>12</v>
      </c>
      <c r="C7" s="21" t="s">
        <v>13</v>
      </c>
      <c r="D7" s="14">
        <v>96</v>
      </c>
      <c r="E7" s="23">
        <v>103.37</v>
      </c>
      <c r="F7" s="23">
        <f>ROUND(E7*F$3,2)</f>
        <v>82.7</v>
      </c>
      <c r="G7" s="23">
        <f>ROUND($E7*G$3,2)</f>
        <v>72.36</v>
      </c>
      <c r="H7" s="62"/>
      <c r="I7" s="67">
        <f>+$H7*E7</f>
        <v>0</v>
      </c>
      <c r="J7" s="68">
        <f>F7*H7</f>
        <v>0</v>
      </c>
      <c r="K7" s="101">
        <f>+J7-I7</f>
        <v>0</v>
      </c>
      <c r="L7" s="85">
        <f>+D7*H7</f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12" ht="12.75">
      <c r="A8" s="19" t="s">
        <v>114</v>
      </c>
      <c r="B8" s="93" t="s">
        <v>115</v>
      </c>
      <c r="C8" s="13" t="s">
        <v>10</v>
      </c>
      <c r="D8" s="94">
        <v>32</v>
      </c>
      <c r="E8" s="23">
        <v>35.99</v>
      </c>
      <c r="F8" s="23">
        <f>ROUND($E8*F$3,2)</f>
        <v>28.79</v>
      </c>
      <c r="G8" s="23">
        <f>ROUND($E8*G$3,2)</f>
        <v>25.19</v>
      </c>
      <c r="H8" s="62"/>
      <c r="I8" s="67">
        <f>+$H8*E8</f>
        <v>0</v>
      </c>
      <c r="J8" s="68">
        <f>F8*H8</f>
        <v>0</v>
      </c>
      <c r="K8" s="100">
        <f>+J8-I8</f>
        <v>0</v>
      </c>
      <c r="L8" s="84">
        <f>+D8*H8</f>
        <v>0</v>
      </c>
    </row>
    <row r="9" spans="1:31" s="26" customFormat="1" ht="12.75">
      <c r="A9" s="24" t="s">
        <v>119</v>
      </c>
      <c r="B9" s="112" t="s">
        <v>120</v>
      </c>
      <c r="C9" s="32" t="s">
        <v>10</v>
      </c>
      <c r="D9" s="113">
        <v>32</v>
      </c>
      <c r="E9" s="28">
        <v>35.99</v>
      </c>
      <c r="F9" s="28">
        <f>ROUND($E9*F$3,2)</f>
        <v>28.79</v>
      </c>
      <c r="G9" s="28">
        <f>ROUND($E9*G$3,2)</f>
        <v>25.19</v>
      </c>
      <c r="H9" s="63"/>
      <c r="I9" s="69">
        <f>+$H9*E9</f>
        <v>0</v>
      </c>
      <c r="J9" s="99">
        <f>F9*H9</f>
        <v>0</v>
      </c>
      <c r="K9" s="114">
        <f>+J9-I9</f>
        <v>0</v>
      </c>
      <c r="L9" s="115">
        <f>+D9*H9</f>
        <v>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17" customFormat="1" ht="15.75">
      <c r="A10" s="15" t="s">
        <v>17</v>
      </c>
      <c r="B10" s="16"/>
      <c r="D10" s="4"/>
      <c r="E10" s="18"/>
      <c r="F10" s="23"/>
      <c r="G10" s="23"/>
      <c r="H10" s="64"/>
      <c r="I10" s="67"/>
      <c r="J10" s="68"/>
      <c r="K10" s="100"/>
      <c r="L10" s="84">
        <f t="shared" si="0"/>
        <v>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12" ht="12.75">
      <c r="A11" s="29" t="s">
        <v>18</v>
      </c>
      <c r="B11" s="30" t="s">
        <v>19</v>
      </c>
      <c r="C11" s="3" t="s">
        <v>14</v>
      </c>
      <c r="D11" s="31">
        <v>57</v>
      </c>
      <c r="E11" s="18">
        <v>64.48</v>
      </c>
      <c r="F11" s="23">
        <f>ROUND(E11*F$3,2)</f>
        <v>51.58</v>
      </c>
      <c r="G11" s="23">
        <f>ROUND($E11*G$3,2)-0.01</f>
        <v>45.13</v>
      </c>
      <c r="H11" s="64"/>
      <c r="I11" s="67">
        <f>+$H11*E11</f>
        <v>0</v>
      </c>
      <c r="J11" s="68">
        <f>F11*H11</f>
        <v>0</v>
      </c>
      <c r="K11" s="100">
        <f>+J11-I11</f>
        <v>0</v>
      </c>
      <c r="L11" s="84">
        <f t="shared" si="0"/>
        <v>0</v>
      </c>
    </row>
    <row r="12" spans="1:31" s="21" customFormat="1" ht="12.75">
      <c r="A12" s="19" t="s">
        <v>20</v>
      </c>
      <c r="B12" s="83" t="s">
        <v>21</v>
      </c>
      <c r="C12" s="13" t="s">
        <v>22</v>
      </c>
      <c r="D12" s="14">
        <v>171</v>
      </c>
      <c r="E12" s="23">
        <v>193.44</v>
      </c>
      <c r="F12" s="23">
        <f>ROUND(E12*F$3,2)</f>
        <v>154.75</v>
      </c>
      <c r="G12" s="23">
        <f>ROUND($E12*G$3,2)</f>
        <v>135.41</v>
      </c>
      <c r="H12" s="62"/>
      <c r="I12" s="67">
        <f>+$H12*E12</f>
        <v>0</v>
      </c>
      <c r="J12" s="68">
        <f>F12*H12</f>
        <v>0</v>
      </c>
      <c r="K12" s="101">
        <f>+J12-I12</f>
        <v>0</v>
      </c>
      <c r="L12" s="85">
        <f>+D12*H12</f>
        <v>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2" ht="12.75">
      <c r="A13" s="29" t="s">
        <v>116</v>
      </c>
      <c r="B13" s="95" t="s">
        <v>121</v>
      </c>
      <c r="C13" s="97" t="s">
        <v>14</v>
      </c>
      <c r="D13" s="96">
        <v>57</v>
      </c>
      <c r="E13" s="18">
        <v>64.48</v>
      </c>
      <c r="F13" s="23">
        <f>ROUND(E13*F$3,2)</f>
        <v>51.58</v>
      </c>
      <c r="G13" s="23">
        <f>ROUND($E13*G$3,2)-0.01</f>
        <v>45.13</v>
      </c>
      <c r="H13" s="64"/>
      <c r="I13" s="67">
        <f>+$H13*E13</f>
        <v>0</v>
      </c>
      <c r="J13" s="68">
        <f>F13*H13</f>
        <v>0</v>
      </c>
      <c r="K13" s="101">
        <f>+J13-I13</f>
        <v>0</v>
      </c>
      <c r="L13" s="84">
        <f t="shared" si="0"/>
        <v>0</v>
      </c>
    </row>
    <row r="14" spans="1:31" s="21" customFormat="1" ht="12.75">
      <c r="A14" s="19" t="s">
        <v>149</v>
      </c>
      <c r="B14" s="83" t="s">
        <v>131</v>
      </c>
      <c r="C14" s="13" t="s">
        <v>122</v>
      </c>
      <c r="D14" s="14">
        <v>57</v>
      </c>
      <c r="E14" s="23">
        <v>67.49</v>
      </c>
      <c r="F14" s="23">
        <f>ROUND(E14*F$3,2)</f>
        <v>53.99</v>
      </c>
      <c r="G14" s="23">
        <f>ROUND($E14*G$3,2)</f>
        <v>47.24</v>
      </c>
      <c r="H14" s="62"/>
      <c r="I14" s="67">
        <f>+$H14*E14</f>
        <v>0</v>
      </c>
      <c r="J14" s="68">
        <f>F14*H14</f>
        <v>0</v>
      </c>
      <c r="K14" s="101">
        <f>+J14-I14</f>
        <v>0</v>
      </c>
      <c r="L14" s="85">
        <f t="shared" si="0"/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7" customFormat="1" ht="15.75">
      <c r="A15" s="15" t="s">
        <v>15</v>
      </c>
      <c r="B15" s="16"/>
      <c r="D15" s="4"/>
      <c r="E15" s="18"/>
      <c r="F15" s="23"/>
      <c r="G15" s="23"/>
      <c r="H15" s="64"/>
      <c r="I15" s="67"/>
      <c r="J15" s="68"/>
      <c r="K15" s="100"/>
      <c r="L15" s="84">
        <f>+D15*H15</f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12" ht="12.75">
      <c r="A16" s="24" t="s">
        <v>16</v>
      </c>
      <c r="B16" s="81" t="s">
        <v>100</v>
      </c>
      <c r="C16" s="26" t="s">
        <v>122</v>
      </c>
      <c r="D16" s="27">
        <v>89</v>
      </c>
      <c r="E16" s="28">
        <v>100.47</v>
      </c>
      <c r="F16" s="28">
        <f>ROUND(E16*F$3,2)-0.01</f>
        <v>80.36999999999999</v>
      </c>
      <c r="G16" s="28">
        <f>ROUND($E16*G$3,2)</f>
        <v>70.33</v>
      </c>
      <c r="H16" s="63"/>
      <c r="I16" s="69">
        <f>+$H16*E16</f>
        <v>0</v>
      </c>
      <c r="J16" s="99">
        <f>F16*H16</f>
        <v>0</v>
      </c>
      <c r="K16" s="100">
        <f>+J16-I16</f>
        <v>0</v>
      </c>
      <c r="L16" s="84">
        <f>+D16*H16</f>
        <v>0</v>
      </c>
    </row>
    <row r="17" spans="1:31" s="17" customFormat="1" ht="15.75">
      <c r="A17" s="15" t="s">
        <v>24</v>
      </c>
      <c r="B17" s="16"/>
      <c r="D17" s="4"/>
      <c r="E17" s="18"/>
      <c r="F17" s="23"/>
      <c r="G17" s="23"/>
      <c r="H17" s="64"/>
      <c r="I17" s="67"/>
      <c r="J17" s="68"/>
      <c r="K17" s="100"/>
      <c r="L17" s="84">
        <f t="shared" si="0"/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12" ht="13.5" thickBot="1">
      <c r="A18" s="29" t="s">
        <v>25</v>
      </c>
      <c r="B18" s="30" t="s">
        <v>26</v>
      </c>
      <c r="C18" s="6" t="s">
        <v>27</v>
      </c>
      <c r="D18" s="31">
        <v>17</v>
      </c>
      <c r="E18" s="18">
        <v>19.89</v>
      </c>
      <c r="F18" s="23">
        <f aca="true" t="shared" si="1" ref="F18:F23">ROUND(E18*F$3,2)</f>
        <v>15.91</v>
      </c>
      <c r="G18" s="23">
        <f aca="true" t="shared" si="2" ref="G18:G23">ROUND($E18*G$3,2)</f>
        <v>13.92</v>
      </c>
      <c r="H18" s="64"/>
      <c r="I18" s="67">
        <f aca="true" t="shared" si="3" ref="I18:I23">+$H18*E18</f>
        <v>0</v>
      </c>
      <c r="J18" s="68">
        <f aca="true" t="shared" si="4" ref="J18:J23">F18*H18</f>
        <v>0</v>
      </c>
      <c r="K18" s="100">
        <f aca="true" t="shared" si="5" ref="K18:K23">+J18-I18</f>
        <v>0</v>
      </c>
      <c r="L18" s="84">
        <f t="shared" si="0"/>
        <v>0</v>
      </c>
    </row>
    <row r="19" spans="1:12" ht="13.5" thickBot="1">
      <c r="A19" s="29" t="s">
        <v>28</v>
      </c>
      <c r="B19" s="44" t="s">
        <v>29</v>
      </c>
      <c r="C19" s="6" t="s">
        <v>27</v>
      </c>
      <c r="D19" s="45">
        <v>17</v>
      </c>
      <c r="E19" s="18">
        <v>19.89</v>
      </c>
      <c r="F19" s="23">
        <f t="shared" si="1"/>
        <v>15.91</v>
      </c>
      <c r="G19" s="23">
        <f t="shared" si="2"/>
        <v>13.92</v>
      </c>
      <c r="H19" s="64"/>
      <c r="I19" s="67">
        <f t="shared" si="3"/>
        <v>0</v>
      </c>
      <c r="J19" s="68">
        <f t="shared" si="4"/>
        <v>0</v>
      </c>
      <c r="K19" s="100">
        <f t="shared" si="5"/>
        <v>0</v>
      </c>
      <c r="L19" s="84">
        <f t="shared" si="0"/>
        <v>0</v>
      </c>
    </row>
    <row r="20" spans="1:31" s="111" customFormat="1" ht="12.75">
      <c r="A20" s="104" t="s">
        <v>123</v>
      </c>
      <c r="B20" s="105" t="s">
        <v>132</v>
      </c>
      <c r="C20" s="97" t="s">
        <v>27</v>
      </c>
      <c r="D20" s="94">
        <v>17</v>
      </c>
      <c r="E20" s="106">
        <v>20.99</v>
      </c>
      <c r="F20" s="23">
        <f t="shared" si="1"/>
        <v>16.79</v>
      </c>
      <c r="G20" s="23">
        <f t="shared" si="2"/>
        <v>14.69</v>
      </c>
      <c r="H20" s="64"/>
      <c r="I20" s="67">
        <f t="shared" si="3"/>
        <v>0</v>
      </c>
      <c r="J20" s="68">
        <f t="shared" si="4"/>
        <v>0</v>
      </c>
      <c r="K20" s="100">
        <f t="shared" si="5"/>
        <v>0</v>
      </c>
      <c r="L20" s="84">
        <f>+D20*H20</f>
        <v>0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</row>
    <row r="21" spans="1:31" s="111" customFormat="1" ht="12.75">
      <c r="A21" s="104" t="s">
        <v>124</v>
      </c>
      <c r="B21" s="105" t="s">
        <v>125</v>
      </c>
      <c r="C21" s="97" t="s">
        <v>126</v>
      </c>
      <c r="D21" s="94">
        <v>17</v>
      </c>
      <c r="E21" s="106">
        <v>26.39</v>
      </c>
      <c r="F21" s="23">
        <f t="shared" si="1"/>
        <v>21.11</v>
      </c>
      <c r="G21" s="107">
        <f t="shared" si="2"/>
        <v>18.47</v>
      </c>
      <c r="H21" s="108"/>
      <c r="I21" s="109">
        <f t="shared" si="3"/>
        <v>0</v>
      </c>
      <c r="J21" s="68">
        <f t="shared" si="4"/>
        <v>0</v>
      </c>
      <c r="K21" s="100">
        <f t="shared" si="5"/>
        <v>0</v>
      </c>
      <c r="L21" s="110">
        <f t="shared" si="0"/>
        <v>0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</row>
    <row r="22" spans="1:12" ht="12.75">
      <c r="A22" s="29" t="s">
        <v>30</v>
      </c>
      <c r="B22" s="2" t="s">
        <v>31</v>
      </c>
      <c r="C22" s="6" t="s">
        <v>14</v>
      </c>
      <c r="D22" s="4">
        <v>47</v>
      </c>
      <c r="E22" s="18">
        <v>55.95</v>
      </c>
      <c r="F22" s="23">
        <f t="shared" si="1"/>
        <v>44.76</v>
      </c>
      <c r="G22" s="23">
        <f t="shared" si="2"/>
        <v>39.17</v>
      </c>
      <c r="H22" s="64"/>
      <c r="I22" s="67">
        <f t="shared" si="3"/>
        <v>0</v>
      </c>
      <c r="J22" s="68">
        <f t="shared" si="4"/>
        <v>0</v>
      </c>
      <c r="K22" s="100">
        <f t="shared" si="5"/>
        <v>0</v>
      </c>
      <c r="L22" s="84">
        <f t="shared" si="0"/>
        <v>0</v>
      </c>
    </row>
    <row r="23" spans="1:12" ht="12.75">
      <c r="A23" s="24" t="s">
        <v>32</v>
      </c>
      <c r="B23" s="25" t="s">
        <v>33</v>
      </c>
      <c r="C23" s="32" t="s">
        <v>14</v>
      </c>
      <c r="D23" s="27">
        <v>47</v>
      </c>
      <c r="E23" s="28">
        <v>55.95</v>
      </c>
      <c r="F23" s="28">
        <f t="shared" si="1"/>
        <v>44.76</v>
      </c>
      <c r="G23" s="28">
        <f t="shared" si="2"/>
        <v>39.17</v>
      </c>
      <c r="H23" s="63"/>
      <c r="I23" s="69">
        <f t="shared" si="3"/>
        <v>0</v>
      </c>
      <c r="J23" s="99">
        <f t="shared" si="4"/>
        <v>0</v>
      </c>
      <c r="K23" s="100">
        <f t="shared" si="5"/>
        <v>0</v>
      </c>
      <c r="L23" s="84">
        <f t="shared" si="0"/>
        <v>0</v>
      </c>
    </row>
    <row r="24" spans="1:31" s="17" customFormat="1" ht="15.75">
      <c r="A24" s="15" t="s">
        <v>34</v>
      </c>
      <c r="B24" s="16"/>
      <c r="D24" s="4"/>
      <c r="E24" s="18"/>
      <c r="F24" s="23"/>
      <c r="G24" s="23"/>
      <c r="H24" s="64"/>
      <c r="I24" s="67"/>
      <c r="J24" s="68"/>
      <c r="K24" s="100"/>
      <c r="L24" s="8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12" ht="12.75">
      <c r="A25" s="29" t="s">
        <v>35</v>
      </c>
      <c r="B25" s="2" t="s">
        <v>36</v>
      </c>
      <c r="C25" s="6" t="s">
        <v>37</v>
      </c>
      <c r="D25" s="4">
        <v>40</v>
      </c>
      <c r="E25" s="18">
        <v>58.99</v>
      </c>
      <c r="F25" s="23">
        <f>ROUND(E25*F$3,2)</f>
        <v>47.19</v>
      </c>
      <c r="G25" s="23">
        <f>ROUND($E25*G$3,2)</f>
        <v>41.29</v>
      </c>
      <c r="H25" s="64"/>
      <c r="I25" s="67">
        <f>+$H25*E25</f>
        <v>0</v>
      </c>
      <c r="J25" s="68">
        <f>F25*H25</f>
        <v>0</v>
      </c>
      <c r="K25" s="100">
        <f>+J25-I25</f>
        <v>0</v>
      </c>
      <c r="L25" s="84">
        <f>+D25*H25</f>
        <v>0</v>
      </c>
    </row>
    <row r="26" spans="1:12" s="6" customFormat="1" ht="12.75">
      <c r="A26" s="29" t="s">
        <v>38</v>
      </c>
      <c r="B26" s="82" t="s">
        <v>39</v>
      </c>
      <c r="C26" s="6" t="s">
        <v>40</v>
      </c>
      <c r="D26" s="4">
        <v>26</v>
      </c>
      <c r="E26" s="18">
        <v>48.97</v>
      </c>
      <c r="F26" s="23">
        <f>ROUND(E26*F$3,2)</f>
        <v>39.18</v>
      </c>
      <c r="G26" s="23">
        <f>ROUND($E26*G$3,2)</f>
        <v>34.28</v>
      </c>
      <c r="H26" s="64"/>
      <c r="I26" s="67">
        <f>+$H26*E26</f>
        <v>0</v>
      </c>
      <c r="J26" s="68">
        <f>F26*H26</f>
        <v>0</v>
      </c>
      <c r="K26" s="100">
        <f>+J26-I26</f>
        <v>0</v>
      </c>
      <c r="L26" s="84">
        <f>+D26*H26</f>
        <v>0</v>
      </c>
    </row>
    <row r="27" spans="1:12" ht="12.75">
      <c r="A27" s="29" t="s">
        <v>150</v>
      </c>
      <c r="B27" s="82" t="s">
        <v>117</v>
      </c>
      <c r="C27" s="6" t="s">
        <v>41</v>
      </c>
      <c r="D27" s="4">
        <v>26</v>
      </c>
      <c r="E27" s="18">
        <v>35.52</v>
      </c>
      <c r="F27" s="23">
        <f>ROUND(E27*F$3,2)-0.01</f>
        <v>28.41</v>
      </c>
      <c r="G27" s="23">
        <f>ROUND($E27*G$3,2)</f>
        <v>24.86</v>
      </c>
      <c r="H27" s="64"/>
      <c r="I27" s="67">
        <f>+$H27*E27</f>
        <v>0</v>
      </c>
      <c r="J27" s="68">
        <f>F27*H27</f>
        <v>0</v>
      </c>
      <c r="K27" s="100">
        <f>+J27-I27</f>
        <v>0</v>
      </c>
      <c r="L27" s="84">
        <f>+D27*H27</f>
        <v>0</v>
      </c>
    </row>
    <row r="28" spans="1:12" ht="12.75">
      <c r="A28" s="19" t="s">
        <v>42</v>
      </c>
      <c r="B28" s="12" t="s">
        <v>110</v>
      </c>
      <c r="C28" s="13" t="s">
        <v>127</v>
      </c>
      <c r="D28" s="14">
        <v>52</v>
      </c>
      <c r="E28" s="23">
        <v>84.49</v>
      </c>
      <c r="F28" s="23">
        <f>ROUND(E28*F$3,2)</f>
        <v>67.59</v>
      </c>
      <c r="G28" s="23">
        <f>ROUND($E28*G$3,2)</f>
        <v>59.14</v>
      </c>
      <c r="H28" s="62"/>
      <c r="I28" s="67">
        <f>+$H28*E28</f>
        <v>0</v>
      </c>
      <c r="J28" s="68">
        <f>F28*H28</f>
        <v>0</v>
      </c>
      <c r="K28" s="100">
        <f>+J28-I28</f>
        <v>0</v>
      </c>
      <c r="L28" s="84">
        <f>+D28*H28</f>
        <v>0</v>
      </c>
    </row>
    <row r="29" spans="1:31" s="21" customFormat="1" ht="12.75">
      <c r="A29" s="19" t="s">
        <v>105</v>
      </c>
      <c r="B29" s="12" t="s">
        <v>106</v>
      </c>
      <c r="C29" s="13" t="s">
        <v>40</v>
      </c>
      <c r="D29" s="14">
        <v>23</v>
      </c>
      <c r="E29" s="23">
        <v>37.48</v>
      </c>
      <c r="F29" s="23">
        <f>ROUND(E29*F$3,2)+0.01</f>
        <v>29.990000000000002</v>
      </c>
      <c r="G29" s="23">
        <f>ROUND($E29*G$3,2)</f>
        <v>26.24</v>
      </c>
      <c r="H29" s="62"/>
      <c r="I29" s="67">
        <f>+$H29*E29</f>
        <v>0</v>
      </c>
      <c r="J29" s="68">
        <f>F29*H29</f>
        <v>0</v>
      </c>
      <c r="K29" s="101">
        <f>+J29-I29</f>
        <v>0</v>
      </c>
      <c r="L29" s="85">
        <f>+D29*H29</f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7" customFormat="1" ht="15.75">
      <c r="A30" s="15" t="s">
        <v>43</v>
      </c>
      <c r="B30" s="16"/>
      <c r="D30" s="4"/>
      <c r="E30" s="18"/>
      <c r="F30" s="23"/>
      <c r="G30" s="23"/>
      <c r="H30" s="64"/>
      <c r="I30" s="67"/>
      <c r="J30" s="68"/>
      <c r="K30" s="100"/>
      <c r="L30" s="8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21" customFormat="1" ht="12.75">
      <c r="A31" s="19" t="s">
        <v>128</v>
      </c>
      <c r="B31" s="12" t="s">
        <v>103</v>
      </c>
      <c r="C31" s="13" t="s">
        <v>44</v>
      </c>
      <c r="D31" s="14">
        <v>40</v>
      </c>
      <c r="E31" s="23">
        <v>45.98</v>
      </c>
      <c r="F31" s="23">
        <f>ROUND(E31*F$3,2)</f>
        <v>36.78</v>
      </c>
      <c r="G31" s="23">
        <f>ROUND($E31*G$3,2)</f>
        <v>32.19</v>
      </c>
      <c r="H31" s="62"/>
      <c r="I31" s="67">
        <f>+$H31*E31</f>
        <v>0</v>
      </c>
      <c r="J31" s="68">
        <f>F31*H31</f>
        <v>0</v>
      </c>
      <c r="K31" s="101">
        <f>+J31-I31</f>
        <v>0</v>
      </c>
      <c r="L31" s="85">
        <f>+D31*H31</f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12" ht="12.75">
      <c r="A32" s="24" t="s">
        <v>129</v>
      </c>
      <c r="B32" s="81" t="s">
        <v>133</v>
      </c>
      <c r="C32" s="32" t="s">
        <v>44</v>
      </c>
      <c r="D32" s="27">
        <v>40</v>
      </c>
      <c r="E32" s="28">
        <v>46.95</v>
      </c>
      <c r="F32" s="28">
        <f>ROUND(E32*F$3,2)</f>
        <v>37.56</v>
      </c>
      <c r="G32" s="28">
        <f>ROUND($E32*G$3,2)</f>
        <v>32.87</v>
      </c>
      <c r="H32" s="63"/>
      <c r="I32" s="69">
        <f>+$H32*E32</f>
        <v>0</v>
      </c>
      <c r="J32" s="99">
        <f>F32*H32</f>
        <v>0</v>
      </c>
      <c r="K32" s="100">
        <f>+J32-I32</f>
        <v>0</v>
      </c>
      <c r="L32" s="84">
        <f>+D32*H32</f>
        <v>0</v>
      </c>
    </row>
    <row r="33" spans="1:31" s="17" customFormat="1" ht="15.75">
      <c r="A33" s="15" t="s">
        <v>90</v>
      </c>
      <c r="B33" s="16"/>
      <c r="C33" s="6"/>
      <c r="D33" s="4"/>
      <c r="E33" s="18"/>
      <c r="F33" s="23"/>
      <c r="G33" s="23"/>
      <c r="H33" s="64"/>
      <c r="I33" s="67"/>
      <c r="J33" s="68"/>
      <c r="K33" s="100"/>
      <c r="L33" s="8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12" ht="12.75">
      <c r="A34" s="24" t="s">
        <v>91</v>
      </c>
      <c r="B34" s="81" t="s">
        <v>107</v>
      </c>
      <c r="C34" s="32" t="s">
        <v>109</v>
      </c>
      <c r="D34" s="27">
        <v>16</v>
      </c>
      <c r="E34" s="28">
        <v>27.91</v>
      </c>
      <c r="F34" s="28">
        <f>ROUND(E34*F$3,2)</f>
        <v>22.33</v>
      </c>
      <c r="G34" s="28">
        <f>ROUND($E34*G$3,2)</f>
        <v>19.54</v>
      </c>
      <c r="H34" s="63"/>
      <c r="I34" s="69">
        <f>+$H34*E34</f>
        <v>0</v>
      </c>
      <c r="J34" s="99">
        <f>F34*H34</f>
        <v>0</v>
      </c>
      <c r="K34" s="100">
        <f>+J34-I34</f>
        <v>0</v>
      </c>
      <c r="L34" s="84">
        <f aca="true" t="shared" si="6" ref="L34:L41">+D34*H34</f>
        <v>0</v>
      </c>
    </row>
    <row r="35" spans="1:31" s="17" customFormat="1" ht="15.75">
      <c r="A35" s="15" t="s">
        <v>92</v>
      </c>
      <c r="B35" s="16"/>
      <c r="D35" s="4"/>
      <c r="E35" s="18"/>
      <c r="F35" s="23"/>
      <c r="G35" s="23"/>
      <c r="H35" s="64"/>
      <c r="I35" s="67"/>
      <c r="J35" s="68"/>
      <c r="K35" s="100"/>
      <c r="L35" s="8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12" ht="12.75">
      <c r="A36" s="24" t="s">
        <v>93</v>
      </c>
      <c r="B36" s="81" t="s">
        <v>102</v>
      </c>
      <c r="C36" s="26" t="s">
        <v>94</v>
      </c>
      <c r="D36" s="27">
        <v>51</v>
      </c>
      <c r="E36" s="28">
        <v>68.98</v>
      </c>
      <c r="F36" s="28">
        <f>ROUND(E36*F$3,2)</f>
        <v>55.18</v>
      </c>
      <c r="G36" s="28">
        <f>ROUND($E36*G$3,2)-0.01</f>
        <v>48.28</v>
      </c>
      <c r="H36" s="63"/>
      <c r="I36" s="69">
        <f>+$H36*E36</f>
        <v>0</v>
      </c>
      <c r="J36" s="99">
        <f>F36*H36</f>
        <v>0</v>
      </c>
      <c r="K36" s="100">
        <f>+J36-I36</f>
        <v>0</v>
      </c>
      <c r="L36" s="84">
        <f>+D36*H36</f>
        <v>0</v>
      </c>
    </row>
    <row r="37" spans="1:31" s="17" customFormat="1" ht="15.75">
      <c r="A37" s="15" t="s">
        <v>45</v>
      </c>
      <c r="B37" s="16"/>
      <c r="D37" s="4"/>
      <c r="E37" s="18"/>
      <c r="F37" s="23"/>
      <c r="G37" s="23"/>
      <c r="H37" s="64"/>
      <c r="I37" s="67"/>
      <c r="J37" s="68"/>
      <c r="K37" s="100"/>
      <c r="L37" s="84">
        <f t="shared" si="6"/>
        <v>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12" ht="12.75">
      <c r="A38" s="33" t="s">
        <v>134</v>
      </c>
      <c r="B38" s="33" t="s">
        <v>135</v>
      </c>
      <c r="C38" s="34" t="s">
        <v>44</v>
      </c>
      <c r="D38" s="35">
        <v>36</v>
      </c>
      <c r="E38" s="36">
        <v>58.99</v>
      </c>
      <c r="F38" s="23">
        <f>ROUND(E38*F$3,2)</f>
        <v>47.19</v>
      </c>
      <c r="G38" s="23">
        <f>ROUND($E38*G$3,2)</f>
        <v>41.29</v>
      </c>
      <c r="H38" s="65"/>
      <c r="I38" s="67">
        <f aca="true" t="shared" si="7" ref="I38:I45">+$H38*E38</f>
        <v>0</v>
      </c>
      <c r="J38" s="68">
        <f aca="true" t="shared" si="8" ref="J38:J45">F38*H38</f>
        <v>0</v>
      </c>
      <c r="K38" s="100">
        <f>+J38-I38</f>
        <v>0</v>
      </c>
      <c r="L38" s="84">
        <f t="shared" si="6"/>
        <v>0</v>
      </c>
    </row>
    <row r="39" spans="1:12" ht="12.75">
      <c r="A39" s="33" t="s">
        <v>46</v>
      </c>
      <c r="B39" s="33" t="s">
        <v>47</v>
      </c>
      <c r="C39" s="34" t="s">
        <v>44</v>
      </c>
      <c r="D39" s="35">
        <v>42</v>
      </c>
      <c r="E39" s="36">
        <v>43.99</v>
      </c>
      <c r="F39" s="23">
        <f>ROUND(E39*F$3,2)</f>
        <v>35.19</v>
      </c>
      <c r="G39" s="23">
        <f>ROUND($E39*G$3,2)</f>
        <v>30.79</v>
      </c>
      <c r="H39" s="65"/>
      <c r="I39" s="67">
        <f t="shared" si="7"/>
        <v>0</v>
      </c>
      <c r="J39" s="68">
        <f t="shared" si="8"/>
        <v>0</v>
      </c>
      <c r="K39" s="100">
        <f>+J39-I39</f>
        <v>0</v>
      </c>
      <c r="L39" s="84">
        <f>+D39*H39</f>
        <v>0</v>
      </c>
    </row>
    <row r="40" spans="1:31" s="21" customFormat="1" ht="12.75">
      <c r="A40" s="19" t="s">
        <v>48</v>
      </c>
      <c r="B40" s="83" t="s">
        <v>49</v>
      </c>
      <c r="C40" s="13" t="s">
        <v>50</v>
      </c>
      <c r="D40" s="14">
        <v>62</v>
      </c>
      <c r="E40" s="23">
        <v>76.98</v>
      </c>
      <c r="F40" s="23">
        <f>ROUND(E40*F$3,2)</f>
        <v>61.58</v>
      </c>
      <c r="G40" s="23">
        <f>ROUND($E40*G$3,2)-0.01</f>
        <v>53.88</v>
      </c>
      <c r="H40" s="62"/>
      <c r="I40" s="67">
        <f t="shared" si="7"/>
        <v>0</v>
      </c>
      <c r="J40" s="68">
        <f t="shared" si="8"/>
        <v>0</v>
      </c>
      <c r="K40" s="101">
        <f>+J40-I40</f>
        <v>0</v>
      </c>
      <c r="L40" s="85">
        <f>+D40*H40</f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12" ht="12.75">
      <c r="A41" s="24" t="s">
        <v>136</v>
      </c>
      <c r="B41" s="117" t="s">
        <v>137</v>
      </c>
      <c r="C41" s="116" t="s">
        <v>44</v>
      </c>
      <c r="D41" s="27">
        <v>40</v>
      </c>
      <c r="E41" s="28">
        <v>44.45</v>
      </c>
      <c r="F41" s="28">
        <f>ROUND(E41*F$3,2)</f>
        <v>35.56</v>
      </c>
      <c r="G41" s="28">
        <f>ROUND($E41*G$3,2)</f>
        <v>31.12</v>
      </c>
      <c r="H41" s="63"/>
      <c r="I41" s="69">
        <f t="shared" si="7"/>
        <v>0</v>
      </c>
      <c r="J41" s="99">
        <f t="shared" si="8"/>
        <v>0</v>
      </c>
      <c r="K41" s="100">
        <f>+J41-I41</f>
        <v>0</v>
      </c>
      <c r="L41" s="84">
        <f t="shared" si="6"/>
        <v>0</v>
      </c>
    </row>
    <row r="42" spans="1:31" s="17" customFormat="1" ht="15.75">
      <c r="A42" s="15" t="s">
        <v>83</v>
      </c>
      <c r="B42" s="16"/>
      <c r="D42" s="4"/>
      <c r="E42" s="18"/>
      <c r="F42" s="23"/>
      <c r="G42" s="23"/>
      <c r="H42" s="64"/>
      <c r="I42" s="67">
        <f t="shared" si="7"/>
        <v>0</v>
      </c>
      <c r="J42" s="68">
        <f t="shared" si="8"/>
        <v>0</v>
      </c>
      <c r="K42" s="100"/>
      <c r="L42" s="8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12" ht="12.75">
      <c r="A43" s="29" t="s">
        <v>84</v>
      </c>
      <c r="B43" s="2" t="s">
        <v>85</v>
      </c>
      <c r="C43" s="6" t="s">
        <v>86</v>
      </c>
      <c r="D43" s="4">
        <v>36</v>
      </c>
      <c r="E43" s="18">
        <v>56.97</v>
      </c>
      <c r="F43" s="23">
        <f>ROUND(E43*F$3,2)</f>
        <v>45.58</v>
      </c>
      <c r="G43" s="23">
        <f>ROUND($E43*G$3,2)</f>
        <v>39.88</v>
      </c>
      <c r="H43" s="64"/>
      <c r="I43" s="67">
        <f t="shared" si="7"/>
        <v>0</v>
      </c>
      <c r="J43" s="68">
        <f t="shared" si="8"/>
        <v>0</v>
      </c>
      <c r="K43" s="100">
        <f>+J43-I43</f>
        <v>0</v>
      </c>
      <c r="L43" s="84">
        <f>+D43*H43</f>
        <v>0</v>
      </c>
    </row>
    <row r="44" spans="1:12" ht="12.75">
      <c r="A44" s="29" t="s">
        <v>138</v>
      </c>
      <c r="B44" s="2" t="s">
        <v>139</v>
      </c>
      <c r="C44" s="6" t="s">
        <v>87</v>
      </c>
      <c r="D44" s="4">
        <v>28</v>
      </c>
      <c r="E44" s="18">
        <v>36.76</v>
      </c>
      <c r="F44" s="23">
        <f>ROUND(E44*F$3,2)</f>
        <v>29.41</v>
      </c>
      <c r="G44" s="23">
        <f>ROUND($E44*G$3,2)+0.01</f>
        <v>25.740000000000002</v>
      </c>
      <c r="H44" s="64"/>
      <c r="I44" s="67">
        <f t="shared" si="7"/>
        <v>0</v>
      </c>
      <c r="J44" s="68">
        <f t="shared" si="8"/>
        <v>0</v>
      </c>
      <c r="K44" s="100">
        <f>+J44-I44</f>
        <v>0</v>
      </c>
      <c r="L44" s="84">
        <f>+D44*H44</f>
        <v>0</v>
      </c>
    </row>
    <row r="45" spans="1:12" ht="12.75">
      <c r="A45" s="24" t="s">
        <v>142</v>
      </c>
      <c r="B45" s="25" t="s">
        <v>141</v>
      </c>
      <c r="C45" s="32" t="s">
        <v>140</v>
      </c>
      <c r="D45" s="27">
        <v>63</v>
      </c>
      <c r="E45" s="28">
        <v>83.45</v>
      </c>
      <c r="F45" s="28">
        <f>ROUND(E45*F$3,2)</f>
        <v>66.76</v>
      </c>
      <c r="G45" s="28">
        <f>ROUND($E45*G$3,2)-0.01</f>
        <v>58.410000000000004</v>
      </c>
      <c r="H45" s="63"/>
      <c r="I45" s="69">
        <f t="shared" si="7"/>
        <v>0</v>
      </c>
      <c r="J45" s="99">
        <f t="shared" si="8"/>
        <v>0</v>
      </c>
      <c r="K45" s="100">
        <f>+J45-I45</f>
        <v>0</v>
      </c>
      <c r="L45" s="84">
        <f>+D45*H45</f>
        <v>0</v>
      </c>
    </row>
    <row r="46" spans="1:31" s="17" customFormat="1" ht="16.5" thickBot="1">
      <c r="A46" s="15" t="s">
        <v>54</v>
      </c>
      <c r="B46" s="16"/>
      <c r="D46" s="4"/>
      <c r="E46" s="18"/>
      <c r="F46" s="23"/>
      <c r="G46" s="23"/>
      <c r="H46" s="64"/>
      <c r="I46" s="67"/>
      <c r="J46" s="68"/>
      <c r="K46" s="100"/>
      <c r="L46" s="8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12" ht="13.5" thickBot="1">
      <c r="A47" s="29" t="s">
        <v>55</v>
      </c>
      <c r="B47" s="46" t="s">
        <v>56</v>
      </c>
      <c r="C47" s="6" t="s">
        <v>57</v>
      </c>
      <c r="D47" s="45">
        <v>23</v>
      </c>
      <c r="E47" s="18">
        <v>31.19</v>
      </c>
      <c r="F47" s="23">
        <f aca="true" t="shared" si="9" ref="F47:F53">ROUND(E47*F$3,2)</f>
        <v>24.95</v>
      </c>
      <c r="G47" s="23">
        <f aca="true" t="shared" si="10" ref="G47:G53">ROUND($E47*G$3,2)</f>
        <v>21.83</v>
      </c>
      <c r="H47" s="64"/>
      <c r="I47" s="67">
        <f aca="true" t="shared" si="11" ref="I47:I53">+$H47*E47</f>
        <v>0</v>
      </c>
      <c r="J47" s="68">
        <f aca="true" t="shared" si="12" ref="J47:J53">F47*H47</f>
        <v>0</v>
      </c>
      <c r="K47" s="100">
        <f aca="true" t="shared" si="13" ref="K47:K53">+J47-I47</f>
        <v>0</v>
      </c>
      <c r="L47" s="84">
        <f aca="true" t="shared" si="14" ref="L47:L53">+D47*H47</f>
        <v>0</v>
      </c>
    </row>
    <row r="48" spans="1:12" ht="12.75">
      <c r="A48" s="29" t="s">
        <v>58</v>
      </c>
      <c r="B48" s="2" t="s">
        <v>59</v>
      </c>
      <c r="C48" s="6" t="s">
        <v>57</v>
      </c>
      <c r="D48" s="4">
        <v>23</v>
      </c>
      <c r="E48" s="18">
        <v>31.19</v>
      </c>
      <c r="F48" s="23">
        <f t="shared" si="9"/>
        <v>24.95</v>
      </c>
      <c r="G48" s="23">
        <f t="shared" si="10"/>
        <v>21.83</v>
      </c>
      <c r="H48" s="64"/>
      <c r="I48" s="67">
        <f t="shared" si="11"/>
        <v>0</v>
      </c>
      <c r="J48" s="68">
        <f t="shared" si="12"/>
        <v>0</v>
      </c>
      <c r="K48" s="100">
        <f t="shared" si="13"/>
        <v>0</v>
      </c>
      <c r="L48" s="84">
        <f t="shared" si="14"/>
        <v>0</v>
      </c>
    </row>
    <row r="49" spans="1:12" ht="12.75">
      <c r="A49" s="19" t="s">
        <v>60</v>
      </c>
      <c r="B49" s="83" t="s">
        <v>61</v>
      </c>
      <c r="C49" s="13" t="s">
        <v>57</v>
      </c>
      <c r="D49" s="14">
        <v>23</v>
      </c>
      <c r="E49" s="23">
        <v>31.19</v>
      </c>
      <c r="F49" s="23">
        <f t="shared" si="9"/>
        <v>24.95</v>
      </c>
      <c r="G49" s="23">
        <f t="shared" si="10"/>
        <v>21.83</v>
      </c>
      <c r="H49" s="62"/>
      <c r="I49" s="67">
        <f t="shared" si="11"/>
        <v>0</v>
      </c>
      <c r="J49" s="68">
        <f t="shared" si="12"/>
        <v>0</v>
      </c>
      <c r="K49" s="100">
        <f t="shared" si="13"/>
        <v>0</v>
      </c>
      <c r="L49" s="84">
        <f t="shared" si="14"/>
        <v>0</v>
      </c>
    </row>
    <row r="50" spans="1:31" s="21" customFormat="1" ht="12.75">
      <c r="A50" s="19" t="s">
        <v>113</v>
      </c>
      <c r="B50" s="12" t="s">
        <v>112</v>
      </c>
      <c r="C50" s="13" t="s">
        <v>57</v>
      </c>
      <c r="D50" s="14">
        <v>23</v>
      </c>
      <c r="E50" s="23">
        <v>31.19</v>
      </c>
      <c r="F50" s="23">
        <f>ROUND(E50*F$3,2)</f>
        <v>24.95</v>
      </c>
      <c r="G50" s="23">
        <f t="shared" si="10"/>
        <v>21.83</v>
      </c>
      <c r="H50" s="62"/>
      <c r="I50" s="67">
        <f t="shared" si="11"/>
        <v>0</v>
      </c>
      <c r="J50" s="68">
        <f t="shared" si="12"/>
        <v>0</v>
      </c>
      <c r="K50" s="101">
        <f>+J50-I50</f>
        <v>0</v>
      </c>
      <c r="L50" s="85">
        <f>+D50*H50</f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s="21" customFormat="1" ht="12.75">
      <c r="A51" s="19" t="s">
        <v>143</v>
      </c>
      <c r="B51" s="12" t="s">
        <v>144</v>
      </c>
      <c r="C51" s="13" t="s">
        <v>57</v>
      </c>
      <c r="D51" s="14">
        <v>23</v>
      </c>
      <c r="E51" s="23">
        <v>31.19</v>
      </c>
      <c r="F51" s="23">
        <f>ROUND(E51*F$3,2)</f>
        <v>24.95</v>
      </c>
      <c r="G51" s="23">
        <f t="shared" si="10"/>
        <v>21.83</v>
      </c>
      <c r="H51" s="62"/>
      <c r="I51" s="67">
        <f t="shared" si="11"/>
        <v>0</v>
      </c>
      <c r="J51" s="68">
        <f t="shared" si="12"/>
        <v>0</v>
      </c>
      <c r="K51" s="101">
        <f>+J51-I51</f>
        <v>0</v>
      </c>
      <c r="L51" s="85">
        <f>+D51*H51</f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s="21" customFormat="1" ht="12.75">
      <c r="A52" s="19" t="s">
        <v>145</v>
      </c>
      <c r="B52" s="12" t="s">
        <v>146</v>
      </c>
      <c r="C52" s="13" t="s">
        <v>57</v>
      </c>
      <c r="D52" s="14">
        <v>23</v>
      </c>
      <c r="E52" s="23">
        <v>31.19</v>
      </c>
      <c r="F52" s="23">
        <f>ROUND(E52*F$3,2)</f>
        <v>24.95</v>
      </c>
      <c r="G52" s="23">
        <f t="shared" si="10"/>
        <v>21.83</v>
      </c>
      <c r="H52" s="62"/>
      <c r="I52" s="67">
        <f t="shared" si="11"/>
        <v>0</v>
      </c>
      <c r="J52" s="68">
        <f t="shared" si="12"/>
        <v>0</v>
      </c>
      <c r="K52" s="101">
        <f>+J52-I52</f>
        <v>0</v>
      </c>
      <c r="L52" s="85">
        <f>+D52*H52</f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12" ht="13.5" thickBot="1">
      <c r="A53" s="87" t="s">
        <v>147</v>
      </c>
      <c r="B53" s="92" t="s">
        <v>148</v>
      </c>
      <c r="C53" s="88" t="s">
        <v>57</v>
      </c>
      <c r="D53" s="89">
        <v>23</v>
      </c>
      <c r="E53" s="90">
        <v>31.19</v>
      </c>
      <c r="F53" s="90">
        <f t="shared" si="9"/>
        <v>24.95</v>
      </c>
      <c r="G53" s="90">
        <f t="shared" si="10"/>
        <v>21.83</v>
      </c>
      <c r="H53" s="91"/>
      <c r="I53" s="69">
        <f t="shared" si="11"/>
        <v>0</v>
      </c>
      <c r="J53" s="99">
        <f t="shared" si="12"/>
        <v>0</v>
      </c>
      <c r="K53" s="100">
        <f t="shared" si="13"/>
        <v>0</v>
      </c>
      <c r="L53" s="84">
        <f t="shared" si="14"/>
        <v>0</v>
      </c>
    </row>
    <row r="54" spans="1:31" s="17" customFormat="1" ht="15.75">
      <c r="A54" s="15" t="s">
        <v>62</v>
      </c>
      <c r="B54" s="16"/>
      <c r="D54" s="4"/>
      <c r="E54" s="18"/>
      <c r="F54" s="23"/>
      <c r="G54" s="23"/>
      <c r="H54" s="64"/>
      <c r="I54" s="67"/>
      <c r="J54" s="68"/>
      <c r="K54" s="100"/>
      <c r="L54" s="84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12" ht="12.75">
      <c r="A55" s="29" t="s">
        <v>63</v>
      </c>
      <c r="B55" s="2" t="s">
        <v>64</v>
      </c>
      <c r="C55" s="6" t="s">
        <v>57</v>
      </c>
      <c r="D55" s="4">
        <v>23</v>
      </c>
      <c r="E55" s="18">
        <v>31.19</v>
      </c>
      <c r="F55" s="23">
        <f>ROUND(E55*F$3,2)</f>
        <v>24.95</v>
      </c>
      <c r="G55" s="23">
        <f>ROUND($E55*G$3,2)</f>
        <v>21.83</v>
      </c>
      <c r="H55" s="64"/>
      <c r="I55" s="67">
        <f>+$H55*E55</f>
        <v>0</v>
      </c>
      <c r="J55" s="68">
        <f>F55*H55</f>
        <v>0</v>
      </c>
      <c r="K55" s="100">
        <f>+J55-I55</f>
        <v>0</v>
      </c>
      <c r="L55" s="84">
        <f>+D55*H55</f>
        <v>0</v>
      </c>
    </row>
    <row r="56" spans="1:12" ht="12.75">
      <c r="A56" s="24" t="s">
        <v>65</v>
      </c>
      <c r="B56" s="25" t="s">
        <v>66</v>
      </c>
      <c r="C56" s="32" t="s">
        <v>57</v>
      </c>
      <c r="D56" s="27">
        <v>23</v>
      </c>
      <c r="E56" s="28">
        <v>31.19</v>
      </c>
      <c r="F56" s="28">
        <f>ROUND(E56*F$3,2)</f>
        <v>24.95</v>
      </c>
      <c r="G56" s="28">
        <f>ROUND($E56*G$3,2)</f>
        <v>21.83</v>
      </c>
      <c r="H56" s="63"/>
      <c r="I56" s="69">
        <f>+$H56*E56</f>
        <v>0</v>
      </c>
      <c r="J56" s="99">
        <f>F56*H56</f>
        <v>0</v>
      </c>
      <c r="K56" s="100">
        <f>+J56-I56</f>
        <v>0</v>
      </c>
      <c r="L56" s="84">
        <f>+D56*H56</f>
        <v>0</v>
      </c>
    </row>
    <row r="57" spans="1:31" s="38" customFormat="1" ht="19.5" customHeight="1">
      <c r="A57" s="37" t="s">
        <v>111</v>
      </c>
      <c r="B57" s="16"/>
      <c r="D57" s="4"/>
      <c r="E57" s="39"/>
      <c r="F57" s="23"/>
      <c r="G57" s="23"/>
      <c r="H57" s="64"/>
      <c r="I57" s="67"/>
      <c r="J57" s="68"/>
      <c r="K57" s="100">
        <f>+J57-I57</f>
        <v>0</v>
      </c>
      <c r="L57" s="84">
        <f>+D57*H57</f>
        <v>0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12" ht="12.75">
      <c r="A58" s="24" t="s">
        <v>51</v>
      </c>
      <c r="B58" s="25" t="s">
        <v>52</v>
      </c>
      <c r="C58" s="32" t="s">
        <v>53</v>
      </c>
      <c r="D58" s="27">
        <v>8.3</v>
      </c>
      <c r="E58" s="28">
        <v>14.4</v>
      </c>
      <c r="F58" s="28">
        <f>ROUND(E58*F$3,2)</f>
        <v>11.52</v>
      </c>
      <c r="G58" s="28">
        <f>ROUND($E58*G$3,2)</f>
        <v>10.08</v>
      </c>
      <c r="H58" s="63"/>
      <c r="I58" s="69">
        <f>+$H58*E58</f>
        <v>0</v>
      </c>
      <c r="J58" s="99">
        <f>F58*H58</f>
        <v>0</v>
      </c>
      <c r="K58" s="100">
        <f>+J58-I58</f>
        <v>0</v>
      </c>
      <c r="L58" s="84">
        <f>+D58*H58</f>
        <v>0</v>
      </c>
    </row>
    <row r="59" spans="1:11" ht="12.75" hidden="1" outlineLevel="1">
      <c r="A59" s="19"/>
      <c r="B59" s="83"/>
      <c r="C59" s="13"/>
      <c r="D59" s="14"/>
      <c r="E59" s="23"/>
      <c r="F59" s="23"/>
      <c r="G59" s="23"/>
      <c r="H59" s="62"/>
      <c r="I59" s="67"/>
      <c r="J59" s="68"/>
      <c r="K59" s="100"/>
    </row>
    <row r="60" spans="1:31" s="17" customFormat="1" ht="15.75" hidden="1" outlineLevel="1">
      <c r="A60" s="15" t="s">
        <v>67</v>
      </c>
      <c r="B60" s="16"/>
      <c r="D60" s="4"/>
      <c r="E60" s="18"/>
      <c r="F60" s="23"/>
      <c r="G60" s="23"/>
      <c r="H60" s="64"/>
      <c r="I60" s="67"/>
      <c r="J60" s="68"/>
      <c r="K60" s="100"/>
      <c r="L60" s="8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12" ht="12.75" hidden="1" outlineLevel="1">
      <c r="A61" s="29" t="s">
        <v>73</v>
      </c>
      <c r="B61" s="2" t="s">
        <v>74</v>
      </c>
      <c r="C61" s="6" t="s">
        <v>75</v>
      </c>
      <c r="F61" s="23">
        <f>ROUND(E61*F$3,2)</f>
        <v>0</v>
      </c>
      <c r="G61" s="23">
        <f>ROUND($E61*G$3,2)</f>
        <v>0</v>
      </c>
      <c r="H61" s="64"/>
      <c r="I61" s="67">
        <f>+$H61*E61</f>
        <v>0</v>
      </c>
      <c r="J61" s="68">
        <f>F61*H61</f>
        <v>0</v>
      </c>
      <c r="K61" s="100">
        <f>+J61-I61</f>
        <v>0</v>
      </c>
      <c r="L61" s="84">
        <f>+D61*H61</f>
        <v>0</v>
      </c>
    </row>
    <row r="62" spans="1:12" ht="12.75" hidden="1" outlineLevel="1">
      <c r="A62" s="29" t="s">
        <v>71</v>
      </c>
      <c r="B62" s="2" t="s">
        <v>72</v>
      </c>
      <c r="C62" s="6" t="s">
        <v>70</v>
      </c>
      <c r="F62" s="23">
        <f>ROUND(E62*F$3,2)</f>
        <v>0</v>
      </c>
      <c r="G62" s="23">
        <f>ROUND($E62*G$3,2)</f>
        <v>0</v>
      </c>
      <c r="H62" s="64"/>
      <c r="I62" s="67">
        <f>+$H62*E62</f>
        <v>0</v>
      </c>
      <c r="J62" s="68">
        <f>F62*H62</f>
        <v>0</v>
      </c>
      <c r="K62" s="100">
        <f>+J62-I62</f>
        <v>0</v>
      </c>
      <c r="L62" s="84">
        <f>+D62*H62</f>
        <v>0</v>
      </c>
    </row>
    <row r="63" spans="1:12" ht="12.75" hidden="1" outlineLevel="1">
      <c r="A63" s="24" t="s">
        <v>68</v>
      </c>
      <c r="B63" s="25" t="s">
        <v>69</v>
      </c>
      <c r="C63" s="32" t="s">
        <v>70</v>
      </c>
      <c r="D63" s="27"/>
      <c r="E63" s="28"/>
      <c r="F63" s="28">
        <f>ROUND(E63*F$3,2)</f>
        <v>0</v>
      </c>
      <c r="G63" s="28">
        <f>ROUND($E63*G$3,2)</f>
        <v>0</v>
      </c>
      <c r="H63" s="63"/>
      <c r="I63" s="69">
        <f>+$H63*E63</f>
        <v>0</v>
      </c>
      <c r="J63" s="99">
        <f>F63*H63</f>
        <v>0</v>
      </c>
      <c r="K63" s="100">
        <f>+J63-I63</f>
        <v>0</v>
      </c>
      <c r="L63" s="84">
        <f>+D63*H63</f>
        <v>0</v>
      </c>
    </row>
    <row r="64" spans="1:31" s="17" customFormat="1" ht="15.75" collapsed="1">
      <c r="A64" s="15" t="s">
        <v>108</v>
      </c>
      <c r="B64" s="16"/>
      <c r="D64" s="4"/>
      <c r="E64" s="18"/>
      <c r="F64" s="23"/>
      <c r="G64" s="23"/>
      <c r="H64" s="64"/>
      <c r="I64" s="67"/>
      <c r="J64" s="68"/>
      <c r="K64" s="100"/>
      <c r="L64" s="84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12" ht="12.75">
      <c r="A65" s="29" t="s">
        <v>76</v>
      </c>
      <c r="B65" s="2" t="s">
        <v>77</v>
      </c>
      <c r="C65" s="6" t="s">
        <v>78</v>
      </c>
      <c r="D65" s="4">
        <v>23</v>
      </c>
      <c r="E65" s="18">
        <v>28.49</v>
      </c>
      <c r="F65" s="23">
        <f>ROUND(E65*F$3,2)</f>
        <v>22.79</v>
      </c>
      <c r="G65" s="23">
        <f>ROUND($E65*G$3,2)</f>
        <v>19.94</v>
      </c>
      <c r="H65" s="64"/>
      <c r="I65" s="67">
        <f>+$H65*E65</f>
        <v>0</v>
      </c>
      <c r="J65" s="68">
        <f>F65*H65</f>
        <v>0</v>
      </c>
      <c r="K65" s="100">
        <f>+J65-I65</f>
        <v>0</v>
      </c>
      <c r="L65" s="84">
        <f>+D65*H65</f>
        <v>0</v>
      </c>
    </row>
    <row r="66" spans="1:12" ht="12.75">
      <c r="A66" s="29" t="s">
        <v>79</v>
      </c>
      <c r="B66" s="2" t="s">
        <v>80</v>
      </c>
      <c r="C66" s="6" t="s">
        <v>23</v>
      </c>
      <c r="D66" s="4">
        <v>0</v>
      </c>
      <c r="E66" s="18">
        <v>21.67</v>
      </c>
      <c r="F66" s="23">
        <f>+E66</f>
        <v>21.67</v>
      </c>
      <c r="G66" s="23">
        <f>+F66</f>
        <v>21.67</v>
      </c>
      <c r="H66" s="64"/>
      <c r="I66" s="67">
        <f>+$H66*E66</f>
        <v>0</v>
      </c>
      <c r="J66" s="68">
        <f>F66*H66</f>
        <v>0</v>
      </c>
      <c r="K66" s="100">
        <f>+J66-I66</f>
        <v>0</v>
      </c>
      <c r="L66" s="84">
        <f>+D66*H66</f>
        <v>0</v>
      </c>
    </row>
    <row r="67" spans="1:12" ht="12.75">
      <c r="A67" s="24" t="s">
        <v>81</v>
      </c>
      <c r="B67" s="25" t="s">
        <v>82</v>
      </c>
      <c r="C67" s="32" t="s">
        <v>23</v>
      </c>
      <c r="D67" s="27">
        <v>0</v>
      </c>
      <c r="E67" s="28">
        <v>4.99</v>
      </c>
      <c r="F67" s="28">
        <f>+E67</f>
        <v>4.99</v>
      </c>
      <c r="G67" s="28">
        <f>+F67</f>
        <v>4.99</v>
      </c>
      <c r="H67" s="63"/>
      <c r="I67" s="69">
        <f>+$H67*E67</f>
        <v>0</v>
      </c>
      <c r="J67" s="99">
        <f>F67*H67</f>
        <v>0</v>
      </c>
      <c r="K67" s="100">
        <f>+J67-I67</f>
        <v>0</v>
      </c>
      <c r="L67" s="84">
        <f>+D67*H67</f>
        <v>0</v>
      </c>
    </row>
    <row r="68" spans="1:11" ht="12.75">
      <c r="A68" s="29"/>
      <c r="H68" s="64"/>
      <c r="I68" s="70"/>
      <c r="J68" s="71"/>
      <c r="K68" s="100"/>
    </row>
    <row r="69" spans="1:12" s="42" customFormat="1" ht="17.25" thickBot="1">
      <c r="A69" s="78"/>
      <c r="C69" s="79" t="s">
        <v>99</v>
      </c>
      <c r="D69" s="80">
        <f>SUM(L5:L67)</f>
        <v>0</v>
      </c>
      <c r="E69" s="103"/>
      <c r="F69" s="41"/>
      <c r="G69" s="41"/>
      <c r="H69" s="77" t="s">
        <v>95</v>
      </c>
      <c r="I69" s="72">
        <f>SUM(I5:I67)</f>
        <v>0</v>
      </c>
      <c r="J69" s="98">
        <f>SUM(J5:J67)</f>
        <v>0</v>
      </c>
      <c r="K69" s="102">
        <f>+J69-I69</f>
        <v>0</v>
      </c>
      <c r="L69" s="86">
        <f>SUM(L5:L67)</f>
        <v>0</v>
      </c>
    </row>
    <row r="70" spans="8:11" ht="13.5" thickTop="1">
      <c r="H70" s="64"/>
      <c r="I70" s="70"/>
      <c r="J70" s="71"/>
      <c r="K70" s="100"/>
    </row>
    <row r="71" spans="1:31" s="17" customFormat="1" ht="15.75" hidden="1" outlineLevel="1">
      <c r="A71" s="15" t="s">
        <v>104</v>
      </c>
      <c r="B71" s="16"/>
      <c r="D71" s="4"/>
      <c r="E71" s="18"/>
      <c r="F71" s="23"/>
      <c r="G71" s="23"/>
      <c r="H71" s="64"/>
      <c r="I71" s="67"/>
      <c r="J71" s="68"/>
      <c r="K71" s="100"/>
      <c r="L71" s="84">
        <f>+D71*H71</f>
        <v>0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12" ht="12.75" hidden="1" outlineLevel="1">
      <c r="A72" s="24" t="s">
        <v>88</v>
      </c>
      <c r="B72" s="81" t="s">
        <v>101</v>
      </c>
      <c r="C72" s="32" t="s">
        <v>89</v>
      </c>
      <c r="D72" s="27">
        <v>23</v>
      </c>
      <c r="E72" s="28">
        <v>34</v>
      </c>
      <c r="F72" s="28">
        <f>ROUND(E72*F$3,2)</f>
        <v>27.2</v>
      </c>
      <c r="G72" s="28">
        <f>ROUND($E72*G$3,2)</f>
        <v>23.8</v>
      </c>
      <c r="H72" s="63"/>
      <c r="I72" s="69">
        <f>+$H72*E72</f>
        <v>0</v>
      </c>
      <c r="J72" s="68">
        <f>F72*H72</f>
        <v>0</v>
      </c>
      <c r="K72" s="100">
        <f>+J72-I72</f>
        <v>0</v>
      </c>
      <c r="L72" s="84">
        <f>+D72*H72</f>
        <v>0</v>
      </c>
    </row>
    <row r="73" spans="8:11" ht="12.75" collapsed="1">
      <c r="H73" s="64"/>
      <c r="I73" s="70"/>
      <c r="J73" s="71"/>
      <c r="K73" s="100"/>
    </row>
    <row r="74" spans="8:11" ht="12.75">
      <c r="H74" s="64"/>
      <c r="I74" s="70"/>
      <c r="J74" s="71"/>
      <c r="K74" s="100"/>
    </row>
    <row r="75" spans="8:11" ht="12.75">
      <c r="H75" s="64"/>
      <c r="I75" s="70"/>
      <c r="J75" s="71"/>
      <c r="K75" s="100"/>
    </row>
    <row r="76" spans="8:11" ht="12.75">
      <c r="H76" s="64"/>
      <c r="I76" s="70"/>
      <c r="J76" s="71"/>
      <c r="K76" s="100"/>
    </row>
    <row r="77" spans="8:11" ht="12.75">
      <c r="H77" s="64"/>
      <c r="I77" s="58"/>
      <c r="J77" s="51"/>
      <c r="K77" s="100"/>
    </row>
    <row r="78" spans="8:11" ht="12.75">
      <c r="H78" s="64"/>
      <c r="I78" s="58"/>
      <c r="J78" s="51"/>
      <c r="K78" s="100"/>
    </row>
    <row r="79" ht="12.75">
      <c r="K79" s="100"/>
    </row>
    <row r="80" ht="12.75">
      <c r="K80" s="100"/>
    </row>
    <row r="81" ht="12.75">
      <c r="K81" s="100"/>
    </row>
    <row r="82" ht="12.75">
      <c r="K82" s="100"/>
    </row>
    <row r="83" ht="12.75">
      <c r="K83" s="100"/>
    </row>
    <row r="84" ht="12.75">
      <c r="K84" s="100"/>
    </row>
  </sheetData>
  <sheetProtection/>
  <mergeCells count="1">
    <mergeCell ref="E2:G2"/>
  </mergeCells>
  <printOptions/>
  <pageMargins left="0.41" right="0.24" top="0.39" bottom="0.18" header="0.26" footer="0.1"/>
  <pageSetup fitToHeight="1" fitToWidth="1" horizontalDpi="300" verticalDpi="300" orientation="portrait" paperSize="9" scale="91" r:id="rId1"/>
  <headerFooter alignWithMargins="0">
    <oddHeader>&amp;RHINNAKIRI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Raamat</dc:creator>
  <cp:keywords/>
  <dc:description/>
  <cp:lastModifiedBy>Ingrid</cp:lastModifiedBy>
  <cp:lastPrinted>2012-01-07T12:01:05Z</cp:lastPrinted>
  <dcterms:created xsi:type="dcterms:W3CDTF">2009-12-30T08:08:42Z</dcterms:created>
  <dcterms:modified xsi:type="dcterms:W3CDTF">2012-01-09T11:09:56Z</dcterms:modified>
  <cp:category/>
  <cp:version/>
  <cp:contentType/>
  <cp:contentStatus/>
</cp:coreProperties>
</file>